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1640" activeTab="3"/>
  </bookViews>
  <sheets>
    <sheet name="วิทย์" sheetId="1" r:id="rId1"/>
    <sheet name="สังคม" sheetId="2" r:id="rId2"/>
    <sheet name="ทำนุ" sheetId="4" r:id="rId3"/>
    <sheet name="บริการวิชาการ" sheetId="3" r:id="rId4"/>
  </sheets>
  <definedNames>
    <definedName name="_xlnm.Print_Area" localSheetId="0">วิทย์!$A$1:$M$47</definedName>
    <definedName name="_xlnm.Print_Titles" localSheetId="2">ทำนุ!$5:$6</definedName>
    <definedName name="_xlnm.Print_Titles" localSheetId="3">บริการวิชาการ!$5:$6</definedName>
    <definedName name="_xlnm.Print_Titles" localSheetId="0">วิทย์!$5:$6</definedName>
    <definedName name="_xlnm.Print_Titles" localSheetId="1">สังคม!$5:$6</definedName>
  </definedNames>
  <calcPr calcId="144525"/>
</workbook>
</file>

<file path=xl/calcChain.xml><?xml version="1.0" encoding="utf-8"?>
<calcChain xmlns="http://schemas.openxmlformats.org/spreadsheetml/2006/main">
  <c r="F38" i="1" l="1"/>
  <c r="G38" i="1"/>
  <c r="H38" i="1"/>
  <c r="E38" i="1"/>
  <c r="H15" i="1" l="1"/>
  <c r="H16" i="1"/>
  <c r="H17" i="1"/>
  <c r="H18" i="1"/>
  <c r="H19" i="1"/>
  <c r="H20" i="1"/>
  <c r="H21" i="1"/>
  <c r="H22" i="1"/>
  <c r="H14" i="1"/>
  <c r="H9" i="1" l="1"/>
  <c r="H10" i="1"/>
  <c r="H11" i="1"/>
  <c r="H8" i="1"/>
  <c r="D16" i="3"/>
  <c r="F14" i="4"/>
  <c r="G14" i="4"/>
  <c r="H14" i="4"/>
  <c r="E14" i="4"/>
  <c r="D16" i="2" l="1"/>
  <c r="E16" i="2"/>
  <c r="F16" i="2"/>
  <c r="G16" i="2"/>
  <c r="H16" i="2"/>
  <c r="F9" i="2"/>
  <c r="G9" i="2"/>
  <c r="H9" i="2"/>
  <c r="E9" i="2"/>
  <c r="F13" i="1"/>
  <c r="G13" i="1"/>
  <c r="H13" i="1"/>
  <c r="E13" i="1"/>
  <c r="F7" i="1"/>
  <c r="G7" i="1"/>
  <c r="H7" i="1"/>
  <c r="E7" i="1"/>
  <c r="C9" i="2"/>
  <c r="E36" i="1" l="1"/>
  <c r="F36" i="1"/>
  <c r="G36" i="1"/>
  <c r="H36" i="1"/>
  <c r="F8" i="4" l="1"/>
  <c r="G8" i="4"/>
  <c r="H8" i="4"/>
  <c r="E8" i="4"/>
  <c r="F16" i="3" l="1"/>
  <c r="G16" i="3"/>
  <c r="H16" i="3"/>
  <c r="E16" i="3"/>
  <c r="F7" i="3"/>
  <c r="G7" i="3"/>
  <c r="H7" i="3"/>
  <c r="E7" i="3"/>
  <c r="H15" i="3"/>
  <c r="H14" i="3"/>
  <c r="H13" i="3"/>
  <c r="H12" i="3"/>
  <c r="H11" i="3"/>
  <c r="H10" i="3"/>
  <c r="H9" i="3"/>
  <c r="H8" i="3"/>
  <c r="C14" i="4" l="1"/>
  <c r="C16" i="2" l="1"/>
  <c r="D36" i="1" l="1"/>
  <c r="D38" i="1" s="1"/>
  <c r="C16" i="3" l="1"/>
  <c r="D14" i="4"/>
  <c r="C36" i="1" l="1"/>
  <c r="C38" i="1" s="1"/>
</calcChain>
</file>

<file path=xl/sharedStrings.xml><?xml version="1.0" encoding="utf-8"?>
<sst xmlns="http://schemas.openxmlformats.org/spreadsheetml/2006/main" count="381" uniqueCount="185">
  <si>
    <t>โครงการที่ผ่านการพิจารณาเบื้องต้น</t>
  </si>
  <si>
    <t>ลำดับ</t>
  </si>
  <si>
    <t>ชื่อโครงการ</t>
  </si>
  <si>
    <t>งบประมาณ</t>
  </si>
  <si>
    <t>แผ่นดิน</t>
  </si>
  <si>
    <t>รายได้</t>
  </si>
  <si>
    <t>นักศึกษา</t>
  </si>
  <si>
    <t>บุคลากร</t>
  </si>
  <si>
    <t>บุคคลภายนอก</t>
  </si>
  <si>
    <t>รวม</t>
  </si>
  <si>
    <t>ระดับผลผลิต</t>
  </si>
  <si>
    <t>ระดับผลลัพธ์</t>
  </si>
  <si>
    <t>ข้อเสนอแนะจากกรรมการบริหารงบประมาณ</t>
  </si>
  <si>
    <t>วัน/เดือน/ปี ดำเนินโครงการ</t>
  </si>
  <si>
    <t>จำนวนผู้เข้าร่วมโครงการ</t>
  </si>
  <si>
    <t>ค่าเป้าหมาย / ตัวชี้วัด</t>
  </si>
  <si>
    <t>ประจำปี   2561</t>
  </si>
  <si>
    <t>(โครงการทำนุบำรุงศิลปวัฒนธรรมและอนุรักษ์สิ่งแวดล้อม)</t>
  </si>
  <si>
    <t>(โครงการพัฒนาคุณภาพการจัดการศึกษา : ผลผลิตสังคม)</t>
  </si>
  <si>
    <t>(โครงการพัฒนาคุณภาพการจัดการศึกษา : ผลผลิตวิทย์ฯ)</t>
  </si>
  <si>
    <t>รวมทั้งสิ้น</t>
  </si>
  <si>
    <t>วิทยาลัยเทคโนโลยีอุตสาหกรรมและการจัดการ</t>
  </si>
  <si>
    <t>โครงการสืบทอดประเพณีและวัฒนธรรมไทย</t>
  </si>
  <si>
    <t>โครงการค่ายคุณธรรม</t>
  </si>
  <si>
    <t>(โครงการบริการวิชาการ)</t>
  </si>
  <si>
    <t>เบอร์โทร</t>
  </si>
  <si>
    <t>ชื่อผู้รับผิดชอบ/</t>
  </si>
  <si>
    <t>* หมายเหตุ</t>
  </si>
  <si>
    <t xml:space="preserve">          หลีกเลี่ยงการวางแผนกำหนดจัดโครงการในเดือน กันยายน 2561</t>
  </si>
  <si>
    <t>ยกเว้น</t>
  </si>
  <si>
    <t>1.เป็นโครงการที่หน่วยงานภายนอกเป็นผู้จัดโครงการ และกำหนดดำเนินการเดือน กันยายน 2561</t>
  </si>
  <si>
    <t xml:space="preserve">   ซึ่งหน่วยงานในมหาวิทยาลัยเทคโนโลยีราชมงคลศรีวิชัย เป็นผู้เข้าร่วมโครงการ</t>
  </si>
  <si>
    <t>2.เป็นโครงการที่จำเป็นต้องดำเนินการในเดือนกันยายน 2561 เช่น โครงการงานเกษียณ</t>
  </si>
  <si>
    <t xml:space="preserve">    โครงการสำคัญทางศาสนาที่กำหนดในเดือน กันยายน 2561 เป็นต้น</t>
  </si>
  <si>
    <t>โครงการส่งเสริมคุณธรรมจริยธรรมและปลูกจิตสำนึกรักองค์กร</t>
  </si>
  <si>
    <t>ประจำปี   2562</t>
  </si>
  <si>
    <t xml:space="preserve">          หลีกเลี่ยงการวางแผนกำหนดจัดโครงการในเดือน กันยายน 2562</t>
  </si>
  <si>
    <t>1.เป็นโครงการที่หน่วยงานภายนอกเป็นผู้จัดโครงการ และกำหนดดำเนินการเดือน กันยายน 2562</t>
  </si>
  <si>
    <t>2.เป็นโครงการที่จำเป็นต้องดำเนินการในเดือนกันยายน 2562 เช่น โครงการงานเกษียณ</t>
  </si>
  <si>
    <t xml:space="preserve">    โครงการสำคัญทางศาสนาที่กำหนดในเดือน กันยายน 2562 เป็นต้น</t>
  </si>
  <si>
    <t>โครงการปัจฉิมนิเทศนักศึกษา</t>
  </si>
  <si>
    <t>โครงการปฐมนิเทศนักศึกษาใหม่</t>
  </si>
  <si>
    <t>โครงการพัฒนาศักยภาพนักศึกษาตามแนวนโยบายสถานศึกษา 3 ดี</t>
  </si>
  <si>
    <t>โครงการสร้างสรรค์ขบวนพาเหรดศรีวิชัยเกมส์ ครั้งที่ 12</t>
  </si>
  <si>
    <t>โครงการฝึกซ้อมย่อยบัณฑิตเพื่อเข้ารับพระราชทานปริญญาบัตร ประจำปีการศึกษา 2561</t>
  </si>
  <si>
    <t>โครงการศึกษาดูงาน บริษัท ปูนซีเมนต์ไทย (ทุ่งสง) จำกัด จังหวัดนครศรีธรรมราช</t>
  </si>
  <si>
    <t>โครงการพัฒนาศักยภาพห้องสมุด (ใช้เงินค่าบำรุงห้องสมุด 1.30 %)</t>
  </si>
  <si>
    <t>งานหอพักวิทยาลัยเทคโนโลยีอุตสาหกรรมและการจัดการ</t>
  </si>
  <si>
    <t>โครงการทำบุญหอพักนักศึกษา</t>
  </si>
  <si>
    <t>โครงการพัฒนาทักษะด้านภาษาต่างประเทศ</t>
  </si>
  <si>
    <t>โครงการนิทรรศการวิชาการ ราชมงคลศรีวิชัยแฟร์</t>
  </si>
  <si>
    <t>โครงการศรีวิชัยขนอมวิชาการ</t>
  </si>
  <si>
    <t>โครงการพัฒนาทักษะวิชาชีพในสถานประกอบการ</t>
  </si>
  <si>
    <t>โครงการฝึกปฏิบัติการสำรวจภาคสนาม</t>
  </si>
  <si>
    <t xml:space="preserve">โครงการแข่งขันคอนกรีตมวลเบา ระดับอุดมศึกษา </t>
  </si>
  <si>
    <t>โครงการแข่งขันกีฬาภายใน มทร.ศรีวิชัย ครั้งที่ 12</t>
  </si>
  <si>
    <t>โครงการประชาสัมพันธ์วิทยาลัยเทคโนโลยีอุตสาหกรรมและการจัดการ</t>
  </si>
  <si>
    <t>โครงการสัมมนาและการแข่งขันทักษะทางวิชาการ
ด้านบริหารธุรกิจ ครั้งที่ 4</t>
  </si>
  <si>
    <t>โครงการแข่งขันทักษะทางด้านการบัญชี</t>
  </si>
  <si>
    <t>โครงการฝึกทักษะปฏิบัติการด้านโรงแรมและการท่องเที่ยว        
(7 กิจกรรมย่อย)</t>
  </si>
  <si>
    <t>อ.น้ำฝน จันทร์นวล  088-399-6498</t>
  </si>
  <si>
    <t>อ.จิตติมา  ชูพันธุ์ 089-469-8707</t>
  </si>
  <si>
    <t>อ.กมลนันท์ ชีวรัตนาโชติ 080-528-7222</t>
  </si>
  <si>
    <t>อ.ชัยวัฒน์  ใหญ่บก 082-432-3812</t>
  </si>
  <si>
    <t>อ.พิมพรรณ  จิตนุพงศ์ 080-057-9931</t>
  </si>
  <si>
    <t>อ.อภิรัญธ์ จันทร์ทอง 087-280-1366</t>
  </si>
  <si>
    <t>อ.เสาวคนธ์ ชูบัว 089-393-1889</t>
  </si>
  <si>
    <t>อ.จุฑามาศ พรหมมา 084-330-9981</t>
  </si>
  <si>
    <t>ธ.ค. 61 -ส.ค. 62</t>
  </si>
  <si>
    <t>ก.พ.62</t>
  </si>
  <si>
    <t>พ.ค.62</t>
  </si>
  <si>
    <t>มิ.ย.62</t>
  </si>
  <si>
    <t>ก.ค.62</t>
  </si>
  <si>
    <t>ก.พ. 62 - ก.ค. 62</t>
  </si>
  <si>
    <t>ส.ค.62</t>
  </si>
  <si>
    <t>นางสาวชุลี      หมีรักษา 061-7722199</t>
  </si>
  <si>
    <t>มี.ค.62</t>
  </si>
  <si>
    <t>นายเข้มนที       ศรีสุขล้อม 087-3894229</t>
  </si>
  <si>
    <t>ม.ค.62</t>
  </si>
  <si>
    <t>นางนนทยา       ใจรักษ์ 084-9048868</t>
  </si>
  <si>
    <t>นางสาวปรางทิพย์  พุทธสุภะ 093-5787769</t>
  </si>
  <si>
    <t>ต.ค 61 - ก.ย.62</t>
  </si>
  <si>
    <t>ธ.ค.61</t>
  </si>
  <si>
    <t>เม.ย. - พ.ค. 62</t>
  </si>
  <si>
    <t>ก.ค. - สค.62</t>
  </si>
  <si>
    <t>ก.พ. 62</t>
  </si>
  <si>
    <t>นายศุภณัฐ  พรหมคีรี</t>
  </si>
  <si>
    <t>น.ส.ชุติมา  เรืองทอง</t>
  </si>
  <si>
    <t>เม.ย. - มิ.ย.62</t>
  </si>
  <si>
    <t>ผู้เข้าร่วมโครงการได้รับรางวัลจาการประกวด แข่งขัน อย่างน้อย 1 รางวัล</t>
  </si>
  <si>
    <t>ม.ค. -ก.ย.62</t>
  </si>
  <si>
    <t>นางวาจิศา  จันทรักษ์     0898733183</t>
  </si>
  <si>
    <t>น.ส.จุฑามาศ  พรหมมา 084-330-9981</t>
  </si>
  <si>
    <t>ก.ย.62</t>
  </si>
  <si>
    <t>น.ส.ชุติมา  เรืองทอง    0831765380</t>
  </si>
  <si>
    <t>น.ส.ดวงพร  โสมสุข  0894702270</t>
  </si>
  <si>
    <t>น.ส.ดวงพร  โสมสุข 0894702270</t>
  </si>
  <si>
    <t>นายศุภณัฐ  พรหมคีรี  0810861731</t>
  </si>
  <si>
    <t>น.ส.นิภาภรณ์  แซ่เดี่ยว   0835929434</t>
  </si>
  <si>
    <t>น.ส.ชลดา  กาญจนกุล  0882673430</t>
  </si>
  <si>
    <t>น.ส.เสาวคนธ์  ชูบัว      0899391889</t>
  </si>
  <si>
    <t>นางจิราวรรณ สุดใจใหม่ 089-22211448</t>
  </si>
  <si>
    <t>นางสาวดวงกมล  กรรมแต่ง 088-2721266</t>
  </si>
  <si>
    <t>ผศ.ชูเกียรติ    ชูสกุล  0819562007</t>
  </si>
  <si>
    <t>ผศ.ชูเกียรติ   ชูสกุล   0819562007</t>
  </si>
  <si>
    <t>นายเกริกวุฒิ       กันเที่ยง 095-0235363</t>
  </si>
  <si>
    <t>น.ส.ภริศฑ์ชาก์       ชดช้อย 096-8814148</t>
  </si>
  <si>
    <t>ต.ค. 61 - ส.ค. 62</t>
  </si>
  <si>
    <t>นางชันดานีย์  สุเหร็น 093-617-9903</t>
  </si>
  <si>
    <r>
      <t>โครงการประชุมวิชาการระดับปริญญาตรีด้านคอมพิวเตอร์ภูมิภาคอาเซียน (AUC</t>
    </r>
    <r>
      <rPr>
        <vertAlign val="superscript"/>
        <sz val="16"/>
        <rFont val="TH SarabunPSK"/>
        <family val="2"/>
      </rPr>
      <t>2</t>
    </r>
    <r>
      <rPr>
        <sz val="16"/>
        <rFont val="TH SarabunPSK"/>
        <family val="2"/>
      </rPr>
      <t xml:space="preserve"> 2019)</t>
    </r>
  </si>
  <si>
    <r>
      <rPr>
        <i/>
        <u/>
        <sz val="16"/>
        <color rgb="FFFF0000"/>
        <rFont val="TH SarabunPSK"/>
        <family val="2"/>
      </rPr>
      <t>กิจกรรมย่อยที่ 1</t>
    </r>
    <r>
      <rPr>
        <i/>
        <sz val="16"/>
        <color rgb="FFFF0000"/>
        <rFont val="TH SarabunPSK"/>
        <family val="2"/>
      </rPr>
      <t xml:space="preserve"> จัดจ้างอาจารย์หรือผู้เชี่ยวชาญชาวต่างชาติ </t>
    </r>
  </si>
  <si>
    <r>
      <rPr>
        <i/>
        <u/>
        <sz val="16"/>
        <color rgb="FFFF0000"/>
        <rFont val="TH SarabunPSK"/>
        <family val="2"/>
      </rPr>
      <t xml:space="preserve">กิจกรรมย่อยที่ 2 </t>
    </r>
    <r>
      <rPr>
        <i/>
        <sz val="16"/>
        <color rgb="FFFF0000"/>
        <rFont val="TH SarabunPSK"/>
        <family val="2"/>
      </rPr>
      <t xml:space="preserve"> English Singing Contest   </t>
    </r>
  </si>
  <si>
    <r>
      <rPr>
        <i/>
        <u/>
        <sz val="16"/>
        <color rgb="FFFF0000"/>
        <rFont val="TH SarabunPSK"/>
        <family val="2"/>
      </rPr>
      <t>กิจกรรมย่อยที่ 3</t>
    </r>
    <r>
      <rPr>
        <i/>
        <sz val="16"/>
        <color rgb="FFFF0000"/>
        <rFont val="TH SarabunPSK"/>
        <family val="2"/>
      </rPr>
      <t xml:space="preserve"> จัดสอบวัดระดับความรู้ภาษาอังกฤษ TOEIC  </t>
    </r>
  </si>
  <si>
    <r>
      <rPr>
        <i/>
        <u/>
        <sz val="16"/>
        <color rgb="FFFF0000"/>
        <rFont val="TH SarabunPSK"/>
        <family val="2"/>
      </rPr>
      <t>กิจกรรมย่อยที่ 4</t>
    </r>
    <r>
      <rPr>
        <i/>
        <sz val="16"/>
        <color rgb="FFFF0000"/>
        <rFont val="TH SarabunPSK"/>
        <family val="2"/>
      </rPr>
      <t xml:space="preserve"> อบรมแนวทางการสอบ RMUTSV TEST 
สำหรับนักศึกษาชั้นปีสุดท้าย</t>
    </r>
  </si>
  <si>
    <r>
      <rPr>
        <i/>
        <u/>
        <sz val="16"/>
        <color rgb="FFFF0000"/>
        <rFont val="TH SarabunPSK"/>
        <family val="2"/>
      </rPr>
      <t>กิจกรรมย่อยที่ 1</t>
    </r>
    <r>
      <rPr>
        <i/>
        <sz val="16"/>
        <color rgb="FFFF0000"/>
        <rFont val="TH SarabunPSK"/>
        <family val="2"/>
      </rPr>
      <t xml:space="preserve"> การอบรมให้ความรู้</t>
    </r>
  </si>
  <si>
    <r>
      <rPr>
        <i/>
        <u/>
        <sz val="16"/>
        <color rgb="FFFF0000"/>
        <rFont val="TH SarabunPSK"/>
        <family val="2"/>
      </rPr>
      <t>กิจกรรมย่อยที่ 2</t>
    </r>
    <r>
      <rPr>
        <i/>
        <sz val="16"/>
        <color rgb="FFFF0000"/>
        <rFont val="TH SarabunPSK"/>
        <family val="2"/>
      </rPr>
      <t xml:space="preserve"> การจัดนิทรรศการทางด้านวิชาการ</t>
    </r>
  </si>
  <si>
    <r>
      <rPr>
        <i/>
        <u/>
        <sz val="16"/>
        <color rgb="FFFF0000"/>
        <rFont val="TH SarabunPSK"/>
        <family val="2"/>
      </rPr>
      <t>กิจกรรมย่อยที่ 3</t>
    </r>
    <r>
      <rPr>
        <i/>
        <sz val="16"/>
        <color rgb="FFFF0000"/>
        <rFont val="TH SarabunPSK"/>
        <family val="2"/>
      </rPr>
      <t xml:space="preserve"> การแข่งขันทักษะของหลักสูตรวิชาวิศวกรรมโยธา</t>
    </r>
  </si>
  <si>
    <r>
      <rPr>
        <i/>
        <u/>
        <sz val="16"/>
        <color rgb="FFFF0000"/>
        <rFont val="TH SarabunPSK"/>
        <family val="2"/>
      </rPr>
      <t>กิจกรรมย่อยที่ 4</t>
    </r>
    <r>
      <rPr>
        <i/>
        <sz val="16"/>
        <color rgb="FFFF0000"/>
        <rFont val="TH SarabunPSK"/>
        <family val="2"/>
      </rPr>
      <t xml:space="preserve"> การแข่งขันทักษะของหลักสูตรวิชาวิศวกรรมไฟฟ้า</t>
    </r>
  </si>
  <si>
    <r>
      <rPr>
        <i/>
        <u/>
        <sz val="16"/>
        <color rgb="FFFF0000"/>
        <rFont val="TH SarabunPSK"/>
        <family val="2"/>
      </rPr>
      <t>กิจกรรมย่อยที่ 5</t>
    </r>
    <r>
      <rPr>
        <i/>
        <sz val="16"/>
        <color rgb="FFFF0000"/>
        <rFont val="TH SarabunPSK"/>
        <family val="2"/>
      </rPr>
      <t xml:space="preserve"> การแข่งขันทักษะของหลักสูตรวิชาการบัญชี</t>
    </r>
  </si>
  <si>
    <r>
      <rPr>
        <i/>
        <u/>
        <sz val="16"/>
        <color rgb="FFFF0000"/>
        <rFont val="TH SarabunPSK"/>
        <family val="2"/>
      </rPr>
      <t>กิจกรรมย่อยที่ 6</t>
    </r>
    <r>
      <rPr>
        <i/>
        <sz val="16"/>
        <color rgb="FFFF0000"/>
        <rFont val="TH SarabunPSK"/>
        <family val="2"/>
      </rPr>
      <t xml:space="preserve"> การแข่งขันทักษะของหลักสูตรวิชาการจัดการ</t>
    </r>
  </si>
  <si>
    <r>
      <rPr>
        <i/>
        <u/>
        <sz val="16"/>
        <color rgb="FFFF0000"/>
        <rFont val="TH SarabunPSK"/>
        <family val="2"/>
      </rPr>
      <t>กิจกรรมย่อยที่ 7</t>
    </r>
    <r>
      <rPr>
        <i/>
        <sz val="16"/>
        <color rgb="FFFF0000"/>
        <rFont val="TH SarabunPSK"/>
        <family val="2"/>
      </rPr>
      <t xml:space="preserve"> การแข่งขันทักษะของหลักสูตรวิชาการโรงแรม
และการท่องเที่ยว</t>
    </r>
  </si>
  <si>
    <r>
      <rPr>
        <i/>
        <u/>
        <sz val="16"/>
        <color rgb="FFFF0000"/>
        <rFont val="TH SarabunPSK"/>
        <family val="2"/>
      </rPr>
      <t>กิจกรรมย่อยที่ 8</t>
    </r>
    <r>
      <rPr>
        <i/>
        <sz val="16"/>
        <color rgb="FFFF0000"/>
        <rFont val="TH SarabunPSK"/>
        <family val="2"/>
      </rPr>
      <t xml:space="preserve"> การแข่งขันทักษะของหลักสูตร
วิชาระบบสารสนเทศทางธุรกิจ</t>
    </r>
  </si>
  <si>
    <r>
      <rPr>
        <i/>
        <u/>
        <sz val="16"/>
        <color rgb="FFFF0000"/>
        <rFont val="TH SarabunPSK"/>
        <family val="2"/>
      </rPr>
      <t>กิจกรรมย่อยที่ 9</t>
    </r>
    <r>
      <rPr>
        <i/>
        <sz val="16"/>
        <color rgb="FFFF0000"/>
        <rFont val="TH SarabunPSK"/>
        <family val="2"/>
      </rPr>
      <t xml:space="preserve"> การแข่งขันทักษะของสาขาศึกษาทั่วไป</t>
    </r>
  </si>
  <si>
    <r>
      <rPr>
        <i/>
        <u/>
        <sz val="16"/>
        <color rgb="FFFF0000"/>
        <rFont val="TH SarabunPSK"/>
        <family val="2"/>
      </rPr>
      <t>กิจกรรมย่อยที่ 1</t>
    </r>
    <r>
      <rPr>
        <i/>
        <sz val="16"/>
        <color rgb="FFFF0000"/>
        <rFont val="TH SarabunPSK"/>
        <family val="2"/>
      </rPr>
      <t xml:space="preserve"> การจัดดอกไม้สดและผูกผ้าในงานพิธีต่างๆ </t>
    </r>
  </si>
  <si>
    <r>
      <rPr>
        <i/>
        <u/>
        <sz val="16"/>
        <color rgb="FFFF0000"/>
        <rFont val="TH SarabunPSK"/>
        <family val="2"/>
      </rPr>
      <t>กิจกรรมย่อยที่ 2</t>
    </r>
    <r>
      <rPr>
        <i/>
        <sz val="16"/>
        <color rgb="FFFF0000"/>
        <rFont val="TH SarabunPSK"/>
        <family val="2"/>
      </rPr>
      <t xml:space="preserve"> สัมมนาทางการโรงแรมและการท่องเที่ยว</t>
    </r>
  </si>
  <si>
    <r>
      <rPr>
        <i/>
        <u/>
        <sz val="16"/>
        <color rgb="FFFF0000"/>
        <rFont val="TH SarabunPSK"/>
        <family val="2"/>
      </rPr>
      <t>กิจกรรมย่อยที่ 3</t>
    </r>
    <r>
      <rPr>
        <i/>
        <sz val="16"/>
        <color rgb="FFFF0000"/>
        <rFont val="TH SarabunPSK"/>
        <family val="2"/>
      </rPr>
      <t xml:space="preserve"> ปฏิบัติการมัคคุเทศก์เส้นทางภาคกลาง 
- ภาคตะวันออกเฉียงเหนือ - ภาคเหนือ</t>
    </r>
  </si>
  <si>
    <r>
      <rPr>
        <i/>
        <u/>
        <sz val="16"/>
        <color rgb="FFFF0000"/>
        <rFont val="TH SarabunPSK"/>
        <family val="2"/>
      </rPr>
      <t>กิจกรรมย่อยที่ 4</t>
    </r>
    <r>
      <rPr>
        <i/>
        <sz val="16"/>
        <color rgb="FFFF0000"/>
        <rFont val="TH SarabunPSK"/>
        <family val="2"/>
      </rPr>
      <t xml:space="preserve"> ศึกษาดูงานการจัดการท่องเที่ยวอย่างยั่งยืน</t>
    </r>
  </si>
  <si>
    <r>
      <rPr>
        <i/>
        <u/>
        <sz val="16"/>
        <color rgb="FFFF0000"/>
        <rFont val="TH SarabunPSK"/>
        <family val="2"/>
      </rPr>
      <t>กิจกรรมย่อยที่ 5</t>
    </r>
    <r>
      <rPr>
        <i/>
        <sz val="16"/>
        <color rgb="FFFF0000"/>
        <rFont val="TH SarabunPSK"/>
        <family val="2"/>
      </rPr>
      <t xml:space="preserve"> การออกแบบอาหารในโรงแรม</t>
    </r>
  </si>
  <si>
    <r>
      <rPr>
        <i/>
        <u/>
        <sz val="16"/>
        <color rgb="FFFF0000"/>
        <rFont val="TH SarabunPSK"/>
        <family val="2"/>
      </rPr>
      <t>กิจกรรมย่อยที่ 6</t>
    </r>
    <r>
      <rPr>
        <i/>
        <sz val="16"/>
        <color rgb="FFFF0000"/>
        <rFont val="TH SarabunPSK"/>
        <family val="2"/>
      </rPr>
      <t xml:space="preserve"> ฝึกปฏิบัติการด้านการโรงแรม</t>
    </r>
  </si>
  <si>
    <r>
      <rPr>
        <i/>
        <u/>
        <sz val="16"/>
        <color rgb="FFFF0000"/>
        <rFont val="TH SarabunPSK"/>
        <family val="2"/>
      </rPr>
      <t>กิจกรรมย่อยที่ 1</t>
    </r>
    <r>
      <rPr>
        <i/>
        <sz val="16"/>
        <color rgb="FFFF0000"/>
        <rFont val="TH SarabunPSK"/>
        <family val="2"/>
      </rPr>
      <t xml:space="preserve"> แห่ผ้าขึ้นธาตุ วัดพระมหาธาตุวรมหาวิหาร</t>
    </r>
  </si>
  <si>
    <r>
      <rPr>
        <i/>
        <u/>
        <sz val="16"/>
        <color rgb="FFFF0000"/>
        <rFont val="TH SarabunPSK"/>
        <family val="2"/>
      </rPr>
      <t>กิจกรรมย่อยที่ 2</t>
    </r>
    <r>
      <rPr>
        <i/>
        <sz val="16"/>
        <color rgb="FFFF0000"/>
        <rFont val="TH SarabunPSK"/>
        <family val="2"/>
      </rPr>
      <t xml:space="preserve"> แห่ผ้าขึ้นธาตุเจดีย์ปะการัง วัดจันทน์ธาตุทาราม</t>
    </r>
  </si>
  <si>
    <r>
      <rPr>
        <i/>
        <u/>
        <sz val="16"/>
        <color rgb="FFFF0000"/>
        <rFont val="TH SarabunPSK"/>
        <family val="2"/>
      </rPr>
      <t>กิจกรรมย่อยที่ 3</t>
    </r>
    <r>
      <rPr>
        <i/>
        <sz val="16"/>
        <color rgb="FFFF0000"/>
        <rFont val="TH SarabunPSK"/>
        <family val="2"/>
      </rPr>
      <t xml:space="preserve"> ทำบุญพิธีทางศาสนาอิสลามเดือนรอมฏอน</t>
    </r>
  </si>
  <si>
    <r>
      <rPr>
        <i/>
        <u/>
        <sz val="16"/>
        <color rgb="FFFF0000"/>
        <rFont val="TH SarabunPSK"/>
        <family val="2"/>
      </rPr>
      <t>กิจกรรมย่อยที่ 4</t>
    </r>
    <r>
      <rPr>
        <i/>
        <sz val="16"/>
        <color rgb="FFFF0000"/>
        <rFont val="TH SarabunPSK"/>
        <family val="2"/>
      </rPr>
      <t xml:space="preserve"> พิธีหล่อเทียนพรรษาและแห่เทียนพรรษา</t>
    </r>
  </si>
  <si>
    <r>
      <rPr>
        <i/>
        <u/>
        <sz val="16"/>
        <color rgb="FFFF0000"/>
        <rFont val="TH SarabunPSK"/>
        <family val="2"/>
      </rPr>
      <t>กิจกรรมย่อยที่ 2</t>
    </r>
    <r>
      <rPr>
        <i/>
        <sz val="16"/>
        <color rgb="FFFF0000"/>
        <rFont val="TH SarabunPSK"/>
        <family val="2"/>
      </rPr>
      <t xml:space="preserve"> การบริการวิชาการด้านการบัญชี ชุมชนบ้านท่า-บ่อโก</t>
    </r>
  </si>
  <si>
    <r>
      <rPr>
        <i/>
        <u/>
        <sz val="16"/>
        <color rgb="FFFF0000"/>
        <rFont val="TH SarabunPSK"/>
        <family val="2"/>
      </rPr>
      <t>กิจกรรมย่อยที่ 3</t>
    </r>
    <r>
      <rPr>
        <i/>
        <sz val="16"/>
        <color rgb="FFFF0000"/>
        <rFont val="TH SarabunPSK"/>
        <family val="2"/>
      </rPr>
      <t xml:space="preserve"> การบริการวิชาการด้านวิศวกรรมโยธา สร้างทางเดินเท้าศึกษาระบบนิเวศและส่งเสริมการท่องเที่ยว</t>
    </r>
  </si>
  <si>
    <r>
      <rPr>
        <i/>
        <u/>
        <sz val="16"/>
        <color rgb="FFFF0000"/>
        <rFont val="TH SarabunPSK"/>
        <family val="2"/>
      </rPr>
      <t>กิจกรรมย่อยที่ 4</t>
    </r>
    <r>
      <rPr>
        <i/>
        <sz val="16"/>
        <color rgb="FFFF0000"/>
        <rFont val="TH SarabunPSK"/>
        <family val="2"/>
      </rPr>
      <t xml:space="preserve"> โครงการอบรมเชิงปฏิบัติการ การสร้างแบรนด์และและส่งเสริมการขายผลิตภัณฑ์ลำแพนกวน ของชุมชนบ้านท่า-บ่อโก</t>
    </r>
  </si>
  <si>
    <r>
      <rPr>
        <i/>
        <u/>
        <sz val="16"/>
        <color rgb="FFFF0000"/>
        <rFont val="TH SarabunPSK"/>
        <family val="2"/>
      </rPr>
      <t>กิจกรรมย่อยที่ 6</t>
    </r>
    <r>
      <rPr>
        <i/>
        <sz val="16"/>
        <color rgb="FFFF0000"/>
        <rFont val="TH SarabunPSK"/>
        <family val="2"/>
      </rPr>
      <t xml:space="preserve">  พัฒนาสื่อวีดีโอและแผ่นพับเพื่อการประชาสัมพันธ์</t>
    </r>
  </si>
  <si>
    <r>
      <rPr>
        <i/>
        <u/>
        <sz val="16"/>
        <color rgb="FFFF0000"/>
        <rFont val="TH SarabunPSK"/>
        <family val="2"/>
      </rPr>
      <t>กิจกรรมย่อยที่ 7</t>
    </r>
    <r>
      <rPr>
        <i/>
        <sz val="16"/>
        <color rgb="FFFF0000"/>
        <rFont val="TH SarabunPSK"/>
        <family val="2"/>
      </rPr>
      <t xml:space="preserve">  ชุมชนบ้านท่า-บ่อโก Open House 
เพื่อการท่องเที่ยวอย่างยั่งยืน</t>
    </r>
  </si>
  <si>
    <t xml:space="preserve"> - อย่างน้อยร้อยละ 80 ของผู้เข้าร่วมโครงการได้รับความรู้เพิ่มขึ้น</t>
  </si>
  <si>
    <t xml:space="preserve"> - ผู้เข้าร่วมโครงการสามารถนำความรู้ไปใช้ประโยชน์ได้อยู่ในระดับมาก</t>
  </si>
  <si>
    <t xml:space="preserve"> - ผู้เข้าร่วมโครงการมีความพึงพอใจต่อความรู้ที่ได้รับจากนิทรรศการ อย่างน้อยร้อยละ 80</t>
  </si>
  <si>
    <t xml:space="preserve"> - ผู้เข้าร่วมโครงการมีความพึงพอใจต่อความรู้ที่ได้รับจากนิทรรศการอย่างน้อยร้อยละ 80</t>
  </si>
  <si>
    <t xml:space="preserve"> - ความพึงพอใจของผู้รับริการ ไม่น้อยกว่าร้อยละ 80%</t>
  </si>
  <si>
    <t xml:space="preserve"> - ข้อมูลข่าวสารของหน่วยงานได้รับการเผยแพร่ ประชาสัมพันธ์ ทำให้มหาวิทยาลัยเป็นที่รู้จักมากขึ้น</t>
  </si>
  <si>
    <t xml:space="preserve"> - มีกิจกรรมแลกเปลี่ยนเรียนรู้ประสบการณ์/ทักษะวิชาชีพ/วิชาการภายในหน่วยงาน</t>
  </si>
  <si>
    <t xml:space="preserve"> - ผู้เข้ารับโครงการได้รับการพัฒนาทักษะวิชาชีพเฉพาะทางและเพิ่มความเชี่ยวชาญในวิชาชีพมากขึ้น</t>
  </si>
  <si>
    <t xml:space="preserve"> - อย่างน้อยร้อยละ 80 ของผู้เข้าร่วมโครงการที่ได้รับความรู้เพิ่มขึ้น</t>
  </si>
  <si>
    <t xml:space="preserve"> - ผู้เข้าร่วมโครงการทุกคนบอกประเด็นความรู้ที่ได้รับอย่างน้อย 1 เรื่อง   </t>
  </si>
  <si>
    <t xml:space="preserve"> - ผู้เข้าร่วมโครงการสามารถนำความรู้ไปใช้ประโยชน์ได้อยู่ในระดับมาก  </t>
  </si>
  <si>
    <t xml:space="preserve"> - ผู้เข้าร่วมโครงการทุกคนบอกประเด็นความรู้หรือประสบการณ์ที่ได้รับเพิ่มขึ้น อย่างน้อย 1เรื่อง</t>
  </si>
  <si>
    <t xml:space="preserve"> - ผู้เข้าร่วมโครงการทุกคนบอกประเด็นความรู้หรือประสบการณ์ที่ได้รับเพิ่มขึ้น อย่างน้อย 1 เรื่อง</t>
  </si>
  <si>
    <t xml:space="preserve">  - ผู้เข้าร่วมโครงการได้รับรางวัลจากการประกวด แข่งขัน อย่างน้อย 1 รางวัล</t>
  </si>
  <si>
    <t xml:space="preserve"> - อย่างน้อยร้อยละ 80  ของผู้เข้าร่วมโครงการได้รับความรู้เพิ่มขึ้น</t>
  </si>
  <si>
    <t xml:space="preserve"> - ผู้เข้าร่วมโครงการได้รับรางวัลจากการประกวด แข่งขัน อย่างน้อย 1 รางวัล</t>
  </si>
  <si>
    <t xml:space="preserve"> - ความพึงพอใจของผู้รับบริการ ไม่น้อยกว่าร้อยละ 80</t>
  </si>
  <si>
    <t xml:space="preserve"> - ผู้เข้าร่วมโครงการได้รับการพัฒนาทักษะวิชาชีพเฉพาะทางและเพิ่มความเชี่ยวชาญในวิชาชีพมากขึ้น</t>
  </si>
  <si>
    <t xml:space="preserve"> - ผู้เข้าร่วมโครงการสามารถนำความรู้ไปใช้ประโยชน์อยู่ในระดับมาก</t>
  </si>
  <si>
    <t xml:space="preserve"> - ความพึงพอใจของผู้เข้าร่วมโครงการ ไม่น้อยกว่าร้อยละ 80 </t>
  </si>
  <si>
    <t xml:space="preserve"> - ผู้เข้าร่วมโครงการได้รับความรู้/พัฒนาทักษะเพิ่ม</t>
  </si>
  <si>
    <t xml:space="preserve"> - ผู้เข้าร่วมโครงการได้รับการพัฒนาทักษะวิชาชีพเฉพาะทาง และเพิ่มความเชี่ยวชาญในวิชาชีพ</t>
  </si>
  <si>
    <t xml:space="preserve"> - ความพึงพอใจของผู้เข้าร่วมโครงการไม่น้อยกว่าร้อยละ 80 </t>
  </si>
  <si>
    <t xml:space="preserve"> - ผู้เข้าร่วมโครงการมีความตระหนักในการทำนุบำรุงศิลปวัฒนธรรมไทยและอนุรักษ์สิ่งแวดล้อม</t>
  </si>
  <si>
    <t xml:space="preserve"> - ความพึงพอใจของผู้เข้าร่วมโครงการ ไม่น้อยกว่าร้อยละ 80</t>
  </si>
  <si>
    <t xml:space="preserve"> - สมาชิกในชุมชนบ้านท่า-บ่อโก ได้รับความรู้ไฟฟ้า โยธา การจัดการ การบัญชี เทคโนโลยีสารสนเทศ ตลอดจนภาษาและการสื่อสารในยุคเศรษฐกิจอาเซียน และการให้บริการด้านการจัดการท่องเที่ยวและโรงแรม
 - ความพึงพอใจของผู้รับบริการ ไม่น้อยกว่าร้อยละ 80</t>
  </si>
  <si>
    <t xml:space="preserve"> - สมาชิกในชุมชนบ้านท่า-บ่อโก ได้นำความรู้ที่ได้มาเป็นแนวทางในการสร้างความเป็นยู่ที่ดีขึ้น รวมถึงนำความรู้ที่ได้รับมาพัฒนาอาชีพตามวิธีของชุมชนได้เป็นอย่างดี
 - ข้อมูลข่าสารของหน่วยงานได้รับการเผยแพร่ ประชาสัมพันธ์ ทำให้มหาวิทยาลัยเป็นที่รู้จักมากขึ้น</t>
  </si>
  <si>
    <r>
      <rPr>
        <i/>
        <u/>
        <sz val="16"/>
        <color rgb="FFFF0000"/>
        <rFont val="TH SarabunPSK"/>
        <family val="2"/>
      </rPr>
      <t>กิจกรรมย่อยที่ 1</t>
    </r>
    <r>
      <rPr>
        <i/>
        <sz val="16"/>
        <color rgb="FFFF0000"/>
        <rFont val="TH SarabunPSK"/>
        <family val="2"/>
      </rPr>
      <t xml:space="preserve"> การอบรมมัคคุเทศก์ท้องถิ่นศูนย์การเรียนรู้ระบบนิเวศป่าชายเลน บ้านท่า-บ่อโก</t>
    </r>
  </si>
  <si>
    <t xml:space="preserve"> - ชุมชมบ้านท่า-บ่อโกมีมัคคุเทศก์ท้องถิ่นที่มีความรู้ มีประสบการณ์ และมีจิตอาสา สามารถให้บริการแก่นักท่องเที่ยวชาวต่างชาติ จำนวน 10 คน
 - อย่างน้อนร้อยละ 80 ของผู้เข้าร่วมโครงการได้รับความรู้เพิ่มขึ้น</t>
  </si>
  <si>
    <t xml:space="preserve"> - เยาวชนของชุมชนบ้านท่า-บ่อโกที่เข้าร่วมโครงการมีความพึงพอใจไม่น้อยกว่าร้อยละ 85   
 - เยาวชนของชุมชนบ้านท่า-บ่อโกที่เข้าร่วมโครงการมีความตั้งใจ ความร่วมมือในการทำกิจกรรมฝึกอบรมโดยการสังเกต การพูดคุยสอบถามความคิดเห็น 
 - ผู้เข้าร่วมโครงการสามารถนำความรู้ไปใช้ประโยชน์ได้ในระดับมาก</t>
  </si>
  <si>
    <t xml:space="preserve"> - สมาชิกในกองทุนหมู่บ้านของชุมชนบ้านท่า-บ่อโกได้รับความรู้ด้านการวางแผนการเงินส่วนบุคคล จำนวน 20 คน
 - อย่างน้อนร้อยละ 80 ของผู้เข้าร่วมโครงการได้รับความรู้เพิ่มขึ้น</t>
  </si>
  <si>
    <t xml:space="preserve"> - สมาชิกในชุมชนบ้านท่า-บ่อโกสามารถนำความรู้ที่ได้ การวางแผนการเงินส่วนบุคคล ได้รับความรู้แล้วสามารถปรับเปลี่ยนพฤติกรรมทางการเงินให้อย่างเหมาะสม
- ผู้เข้าร่วมโครงการสามารถนำความรู้ไปใช้ประโยชน์ได้ในระดับมาก</t>
  </si>
  <si>
    <t xml:space="preserve"> - เป้าหมายผู้เข้าร่วมโครงการ บุคคลภายนอก 18 คน
 - อย่างน้อนร้อยละ 80 ของผู้เข้าร่วมโครงการได้รับความรู้เพิ่มขึ้น</t>
  </si>
  <si>
    <t xml:space="preserve"> - สมาชิกในชุมชนบ้านท่า-บ่อโกได้นำความรู้ที่ได้มาเป็นแนวทางในการสร้างความเป็นอยู่ที่ดีขึ้นรวมถึงนำความรู้ที่ได้รับมาพัฒนาอาชีพตามวิธีของชุมชนได้เป็นอย่างดี
- ผู้เข้าร่วมโครงการสามารถนำความรู้ไปใช้ประโยชน์ได้ในระดับมาก</t>
  </si>
  <si>
    <t xml:space="preserve"> - สมาชิกในชุมชนบ้านท่า-บ่อโก ได้รับความรู้ความเข้าใจเกี่ยวกับการสร้างแบรนด์ และการส่งเสริมการขายผลิตภัณฑ์ลำแพนกวน ของชุมชนบ้านท่าบ่อโก จำนวน 22 คน 
 - อย่างน้อนร้อยละ 80 ของผู้เข้าร่วมโครงการได้รับความรู้เพิ่มขึ้น</t>
  </si>
  <si>
    <t>ความพึงพอใจไม่ต่ำกว่าร้อยละ 85  และโดยสังเกตจากการพูดคุยสอบถามความเข้าใจดังนี้  - สามารถพัฒนาคนในชุมชนให้มีแนวคิดในการพัฒนาความเข้าใจทางด้านความรู้ทางด้านการบริหารจัดการได้             
- มีการส่งเสริมให้คนในชุมชนใช้เวลาว่างให้เกิดประโยชน์     
- ร่วมแสดงความคิดเห็น  ซักถามข้อสงสัยต่างๆ            - ร่วมมือกันทำกิจกรรมเชิงปฏิบัติการอย่างตั้งใจ
- ผู้เข้าร่วมโครงการสามารถนำความรู้ไปใช้ประโยชน์ได้ในระดับมาก</t>
  </si>
  <si>
    <t xml:space="preserve"> - เป้าหมายผู้เข้าร่วมโครงการ  30 คน
  - อย่างน้อนร้อยละ 80 ของผู้เข้าร่วมโครงการได้รับความรู้เพิ่มขึ้น</t>
  </si>
  <si>
    <t xml:space="preserve"> - ความพึงพอใจ ไม่ต่ำกว่าร้อยละ 85 สังเกตจากผู้เข้ารับการอบรมโครงการฯ  
- คะแนนร้อยละของความพึงพอใจของผู้เข้าร่วมโครงการไม่ต่ำกว่าร้อยละ85 
- ผู้เข้าร่วมโครงการสามารถนำความรู้ไปใช้ประโยชน์ได้ในระดับมาก</t>
  </si>
  <si>
    <t xml:space="preserve"> - ผู้เข้าร่วมโครงการ 22 คน 
 - ความพึงพอใจของผู้รับบริการ ไม่น้อยกว่าร้อยละ 80</t>
  </si>
  <si>
    <t xml:space="preserve"> - สื่อประชาสัมพันธ์ชุมชนบ้านท่าบ่อโก เพื่อการเผยแพร่ศูนย์เรียนรู้ชุมชน  
 - เพื่อบูรณาการกิจกรรมบริการวิชาการกับการเรียนการสอนในรายวิชา วิชาคอมพิวเตอร์กราฟิก
 - ข้อมูลข่าวสารของหน่วยงานได้รับการเผยแพร่ ประชาสัมพันธ์ ทำให้มหาวิทยาลัยเป็นที่รู้จักมากขึ้น</t>
  </si>
  <si>
    <t xml:space="preserve"> - สมาชิกในชุมชนบ้านท่า-บ่อโก และหน่วยงานของรัฐ 28 คน   
 - อาจารย์และเจ้าหน้าที่วิทยาลัยเทคโนโลยีอุตสาหกรรมและการจัดการ 6 คน   
 - นักศึกษาหลักสูตรวิชาการโรงแรมและการท่องเที่ยว 10คน
 - ความพึงพอใจของผู้เข้าร่วมโครงการ ไม่น้อยกว่าร้อยละ 80</t>
  </si>
  <si>
    <t xml:space="preserve"> - ชุมชนบ้านท่า-บ่อโก นำความรู้ที่ได้มาเป็นแนวทางในการสร้างความเป็นอยู่ที่ดีขึ้น  
 - ชุมชนนำความรู้ที่ได้รับมาพัฒนาอาชีพตามวิธีของชุมชนได้เป็นอย่างดี
 - ผู้เข้าร่วมโครงการมีความตระหนักในการทำนุบำรุงศิลปวัฒนธรรมไทยและอนุรักษ์สิ่งแวดล้อม</t>
  </si>
  <si>
    <r>
      <rPr>
        <i/>
        <u/>
        <sz val="16"/>
        <color rgb="FFFF0000"/>
        <rFont val="TH SarabunPSK"/>
        <family val="2"/>
      </rPr>
      <t xml:space="preserve">กิจกรรมย่อยที่ 8 </t>
    </r>
    <r>
      <rPr>
        <i/>
        <sz val="16"/>
        <color rgb="FFFF0000"/>
        <rFont val="TH SarabunPSK"/>
        <family val="2"/>
      </rPr>
      <t xml:space="preserve"> การเสวนารายงานผลการดำเนินงานสู่การปรับปรุงและพัฒนาแผนการดำเนินงาน</t>
    </r>
  </si>
  <si>
    <t xml:space="preserve"> - สมาชิกในหมู่บ้านของชุมชนบ้านท่า-บ่อโกได้รับความรู้ด้านต่างๆที่วิทยาลัยฯถ่ายทอดให้ 
 - ผู้เข้าร่วมโครงการทุกคนบอกประเด็นความรู้ที่ได้รับ อย่างน้อย 1 เรื่อง</t>
  </si>
  <si>
    <t xml:space="preserve"> - สมาชิกในชุมชนบ้านท่า-บ่อโกสามารถนำความรู้ที่ได้ มาใช้ในหมู่บ้านได้อย่างมีประสิทธิภาพประสิทธิผล 
 - ผู้เข้าร่วมโครงการสามารถนำความรู้ไปใช้ประโยชน์ได้ในระดับมาก</t>
  </si>
  <si>
    <r>
      <rPr>
        <i/>
        <u/>
        <sz val="16"/>
        <color rgb="FFFF0000"/>
        <rFont val="TH SarabunPSK"/>
        <family val="2"/>
      </rPr>
      <t>กิจกรรมย่อยที่ 5</t>
    </r>
    <r>
      <rPr>
        <i/>
        <sz val="16"/>
        <color rgb="FFFF0000"/>
        <rFont val="TH SarabunPSK"/>
        <family val="2"/>
      </rPr>
      <t xml:space="preserve"> โครงการออกแบบติดตั้งระบบไฟฟ้าจากพลังงานแสงอาทิตย์ ชุมชนบ้านท่า-บ่อโก อ.ขนอม</t>
    </r>
  </si>
  <si>
    <t>โครงการการให้บริการทางวิชาการด้านวิทยาศาสตร์และเทคโนโลยีเพื่อเสริมสร้างความยั่งยืนของชุมชนบ้านท่า-บ่อโ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</si>
</sst>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87" formatCode="mmm\ yy"/>
    <numFmt numFmtId="188" formatCode="."/>
    <numFmt numFmtId="189" formatCode="_-* #,##0_-;\-* #,##0_-;_-* &quot;-&quot;??_-;_-@_-"/>
  </numFmts>
  <fonts count="22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UPC"/>
      <family val="1"/>
    </font>
    <font>
      <sz val="14"/>
      <name val="Angsana New"/>
      <family val="1"/>
    </font>
    <font>
      <u/>
      <sz val="10"/>
      <color indexed="12"/>
      <name val="Arial"/>
      <family val="2"/>
    </font>
    <font>
      <sz val="14"/>
      <name val="Cordia New"/>
      <family val="2"/>
    </font>
    <font>
      <sz val="10"/>
      <name val="Arial"/>
      <family val="2"/>
    </font>
    <font>
      <sz val="20"/>
      <name val="Angsana  UPC"/>
    </font>
    <font>
      <b/>
      <sz val="20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i/>
      <sz val="16"/>
      <color rgb="FFFF0000"/>
      <name val="TH SarabunPSK"/>
      <family val="2"/>
    </font>
    <font>
      <vertAlign val="superscript"/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u/>
      <sz val="16"/>
      <color theme="1"/>
      <name val="TH SarabunPSK"/>
      <family val="2"/>
    </font>
    <font>
      <i/>
      <u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i/>
      <sz val="16"/>
      <name val="TH SarabunPSK"/>
      <family val="2"/>
    </font>
    <font>
      <sz val="14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 applyFill="0"/>
    <xf numFmtId="0" fontId="5" fillId="0" borderId="0"/>
    <xf numFmtId="0" fontId="3" fillId="0" borderId="0"/>
    <xf numFmtId="0" fontId="6" fillId="0" borderId="0"/>
    <xf numFmtId="0" fontId="7" fillId="0" borderId="0"/>
  </cellStyleXfs>
  <cellXfs count="215">
    <xf numFmtId="0" fontId="0" fillId="0" borderId="0" xfId="0"/>
    <xf numFmtId="0" fontId="2" fillId="0" borderId="0" xfId="0" applyFont="1"/>
    <xf numFmtId="0" fontId="2" fillId="0" borderId="0" xfId="0" applyFont="1" applyBorder="1"/>
    <xf numFmtId="188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/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88" fontId="9" fillId="4" borderId="2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88" fontId="9" fillId="4" borderId="3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88" fontId="10" fillId="0" borderId="1" xfId="0" applyNumberFormat="1" applyFont="1" applyBorder="1" applyAlignment="1">
      <alignment horizontal="center" vertical="top"/>
    </xf>
    <xf numFmtId="0" fontId="11" fillId="0" borderId="1" xfId="0" applyNumberFormat="1" applyFont="1" applyFill="1" applyBorder="1" applyAlignment="1">
      <alignment horizontal="left" vertical="top" wrapText="1"/>
    </xf>
    <xf numFmtId="41" fontId="11" fillId="0" borderId="1" xfId="4" applyNumberFormat="1" applyFont="1" applyFill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12" fillId="0" borderId="1" xfId="0" applyNumberFormat="1" applyFont="1" applyFill="1" applyBorder="1" applyAlignment="1">
      <alignment horizontal="left" vertical="top" wrapText="1"/>
    </xf>
    <xf numFmtId="41" fontId="12" fillId="0" borderId="1" xfId="4" applyNumberFormat="1" applyFont="1" applyFill="1" applyBorder="1" applyAlignment="1">
      <alignment horizontal="center" vertical="top"/>
    </xf>
    <xf numFmtId="188" fontId="10" fillId="0" borderId="1" xfId="0" applyNumberFormat="1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1" fillId="0" borderId="3" xfId="0" applyNumberFormat="1" applyFont="1" applyFill="1" applyBorder="1" applyAlignment="1">
      <alignment horizontal="left" vertical="top" wrapText="1"/>
    </xf>
    <xf numFmtId="41" fontId="11" fillId="0" borderId="3" xfId="4" applyNumberFormat="1" applyFont="1" applyFill="1" applyBorder="1" applyAlignment="1">
      <alignment horizontal="center" vertical="top"/>
    </xf>
    <xf numFmtId="0" fontId="9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11" fillId="0" borderId="1" xfId="11" applyNumberFormat="1" applyFont="1" applyFill="1" applyBorder="1" applyAlignment="1">
      <alignment horizontal="left" vertical="top" wrapText="1"/>
    </xf>
    <xf numFmtId="41" fontId="11" fillId="0" borderId="1" xfId="4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top"/>
    </xf>
    <xf numFmtId="41" fontId="11" fillId="0" borderId="1" xfId="2" applyNumberFormat="1" applyFont="1" applyBorder="1" applyAlignment="1">
      <alignment horizontal="center" vertical="top"/>
    </xf>
    <xf numFmtId="49" fontId="11" fillId="0" borderId="1" xfId="0" applyNumberFormat="1" applyFont="1" applyBorder="1" applyAlignment="1">
      <alignment horizontal="left" vertical="top" wrapText="1"/>
    </xf>
    <xf numFmtId="49" fontId="11" fillId="0" borderId="1" xfId="4" applyNumberFormat="1" applyFont="1" applyFill="1" applyBorder="1" applyAlignment="1">
      <alignment horizontal="left" vertical="top" wrapText="1"/>
    </xf>
    <xf numFmtId="41" fontId="11" fillId="0" borderId="1" xfId="1" applyNumberFormat="1" applyFont="1" applyFill="1" applyBorder="1" applyAlignment="1">
      <alignment horizontal="center" vertical="top" wrapText="1"/>
    </xf>
    <xf numFmtId="41" fontId="11" fillId="0" borderId="1" xfId="2" applyNumberFormat="1" applyFont="1" applyFill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189" fontId="11" fillId="2" borderId="1" xfId="1" applyNumberFormat="1" applyFont="1" applyFill="1" applyBorder="1" applyAlignment="1">
      <alignment horizontal="left" vertical="top" wrapText="1"/>
    </xf>
    <xf numFmtId="49" fontId="14" fillId="0" borderId="1" xfId="5" applyNumberFormat="1" applyFont="1" applyBorder="1" applyAlignment="1">
      <alignment horizontal="left" vertical="top" wrapText="1"/>
    </xf>
    <xf numFmtId="0" fontId="10" fillId="0" borderId="3" xfId="0" applyFont="1" applyBorder="1" applyAlignment="1">
      <alignment vertical="top"/>
    </xf>
    <xf numFmtId="49" fontId="11" fillId="0" borderId="11" xfId="0" applyNumberFormat="1" applyFont="1" applyBorder="1" applyAlignment="1">
      <alignment horizontal="left" vertical="top" wrapText="1"/>
    </xf>
    <xf numFmtId="49" fontId="14" fillId="0" borderId="1" xfId="2" applyNumberFormat="1" applyFont="1" applyBorder="1" applyAlignment="1">
      <alignment horizontal="left" vertical="top" wrapText="1"/>
    </xf>
    <xf numFmtId="188" fontId="10" fillId="0" borderId="1" xfId="0" applyNumberFormat="1" applyFont="1" applyFill="1" applyBorder="1" applyAlignment="1">
      <alignment horizontal="center" vertical="top"/>
    </xf>
    <xf numFmtId="0" fontId="11" fillId="0" borderId="1" xfId="1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1" xfId="0" applyFont="1" applyFill="1" applyBorder="1"/>
    <xf numFmtId="41" fontId="11" fillId="0" borderId="7" xfId="1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wrapText="1"/>
    </xf>
    <xf numFmtId="0" fontId="11" fillId="0" borderId="7" xfId="11" applyFont="1" applyFill="1" applyBorder="1" applyAlignment="1">
      <alignment horizontal="left" vertical="top" wrapText="1"/>
    </xf>
    <xf numFmtId="41" fontId="11" fillId="0" borderId="3" xfId="4" applyNumberFormat="1" applyFont="1" applyFill="1" applyBorder="1" applyAlignment="1">
      <alignment horizontal="center" vertical="top" wrapText="1"/>
    </xf>
    <xf numFmtId="41" fontId="14" fillId="0" borderId="1" xfId="2" applyNumberFormat="1" applyFont="1" applyFill="1" applyBorder="1" applyAlignment="1">
      <alignment horizontal="center" vertical="top"/>
    </xf>
    <xf numFmtId="188" fontId="11" fillId="0" borderId="1" xfId="0" applyNumberFormat="1" applyFont="1" applyFill="1" applyBorder="1" applyAlignment="1">
      <alignment horizontal="center" vertical="top" wrapText="1"/>
    </xf>
    <xf numFmtId="0" fontId="15" fillId="3" borderId="1" xfId="11" applyFont="1" applyFill="1" applyBorder="1" applyAlignment="1">
      <alignment horizontal="left" vertical="top" wrapText="1"/>
    </xf>
    <xf numFmtId="41" fontId="11" fillId="3" borderId="7" xfId="1" applyNumberFormat="1" applyFont="1" applyFill="1" applyBorder="1" applyAlignment="1">
      <alignment horizontal="center" vertical="top" wrapText="1"/>
    </xf>
    <xf numFmtId="41" fontId="15" fillId="3" borderId="7" xfId="1" applyNumberFormat="1" applyFont="1" applyFill="1" applyBorder="1" applyAlignment="1">
      <alignment horizontal="center" vertical="top" wrapText="1"/>
    </xf>
    <xf numFmtId="0" fontId="10" fillId="0" borderId="1" xfId="0" applyFont="1" applyBorder="1"/>
    <xf numFmtId="188" fontId="11" fillId="0" borderId="1" xfId="0" applyNumberFormat="1" applyFont="1" applyBorder="1" applyAlignment="1">
      <alignment horizontal="center" vertical="top" wrapText="1"/>
    </xf>
    <xf numFmtId="0" fontId="11" fillId="0" borderId="3" xfId="11" applyFont="1" applyFill="1" applyBorder="1" applyAlignment="1">
      <alignment horizontal="left" vertical="top" wrapText="1"/>
    </xf>
    <xf numFmtId="41" fontId="11" fillId="0" borderId="8" xfId="1" applyNumberFormat="1" applyFont="1" applyFill="1" applyBorder="1" applyAlignment="1">
      <alignment horizontal="center" vertical="top" wrapText="1"/>
    </xf>
    <xf numFmtId="49" fontId="11" fillId="0" borderId="6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41" fontId="9" fillId="0" borderId="1" xfId="0" applyNumberFormat="1" applyFont="1" applyBorder="1"/>
    <xf numFmtId="188" fontId="10" fillId="0" borderId="0" xfId="0" applyNumberFormat="1" applyFont="1" applyAlignment="1">
      <alignment horizontal="center" vertical="top"/>
    </xf>
    <xf numFmtId="0" fontId="10" fillId="0" borderId="0" xfId="0" applyFont="1"/>
    <xf numFmtId="0" fontId="16" fillId="0" borderId="0" xfId="0" applyFont="1"/>
    <xf numFmtId="0" fontId="10" fillId="0" borderId="0" xfId="0" applyFont="1" applyBorder="1"/>
    <xf numFmtId="0" fontId="18" fillId="0" borderId="3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/>
    </xf>
    <xf numFmtId="0" fontId="9" fillId="4" borderId="1" xfId="0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left" vertical="top" wrapText="1"/>
    </xf>
    <xf numFmtId="41" fontId="11" fillId="0" borderId="1" xfId="4" applyNumberFormat="1" applyFont="1" applyBorder="1" applyAlignment="1">
      <alignment horizontal="center" vertical="top"/>
    </xf>
    <xf numFmtId="41" fontId="11" fillId="0" borderId="1" xfId="0" applyNumberFormat="1" applyFont="1" applyFill="1" applyBorder="1" applyAlignment="1">
      <alignment horizontal="right" vertical="top"/>
    </xf>
    <xf numFmtId="0" fontId="14" fillId="0" borderId="1" xfId="2" applyNumberFormat="1" applyFont="1" applyBorder="1" applyAlignment="1">
      <alignment horizontal="center" vertical="top"/>
    </xf>
    <xf numFmtId="49" fontId="11" fillId="0" borderId="1" xfId="0" applyNumberFormat="1" applyFont="1" applyBorder="1" applyAlignment="1">
      <alignment horizontal="left" vertical="top"/>
    </xf>
    <xf numFmtId="0" fontId="10" fillId="0" borderId="0" xfId="0" applyFont="1" applyBorder="1" applyAlignment="1">
      <alignment vertical="top"/>
    </xf>
    <xf numFmtId="0" fontId="14" fillId="0" borderId="1" xfId="2" applyNumberFormat="1" applyFont="1" applyFill="1" applyBorder="1" applyAlignment="1">
      <alignment horizontal="center" vertical="top"/>
    </xf>
    <xf numFmtId="188" fontId="11" fillId="0" borderId="1" xfId="0" applyNumberFormat="1" applyFont="1" applyBorder="1" applyAlignment="1">
      <alignment horizontal="center" vertical="top" wrapText="1"/>
    </xf>
    <xf numFmtId="0" fontId="11" fillId="0" borderId="1" xfId="4" applyNumberFormat="1" applyFont="1" applyFill="1" applyBorder="1" applyAlignment="1">
      <alignment horizontal="left" vertical="top" wrapText="1"/>
    </xf>
    <xf numFmtId="41" fontId="11" fillId="0" borderId="1" xfId="0" applyNumberFormat="1" applyFont="1" applyBorder="1" applyAlignment="1">
      <alignment horizontal="right" vertical="top"/>
    </xf>
    <xf numFmtId="41" fontId="14" fillId="0" borderId="1" xfId="2" applyNumberFormat="1" applyFont="1" applyBorder="1" applyAlignment="1">
      <alignment horizontal="center" vertical="top"/>
    </xf>
    <xf numFmtId="0" fontId="12" fillId="0" borderId="1" xfId="11" applyNumberFormat="1" applyFont="1" applyFill="1" applyBorder="1" applyAlignment="1">
      <alignment horizontal="left" vertical="top" wrapText="1"/>
    </xf>
    <xf numFmtId="41" fontId="12" fillId="0" borderId="1" xfId="4" applyNumberFormat="1" applyFont="1" applyFill="1" applyBorder="1" applyAlignment="1">
      <alignment horizontal="center" vertical="top" wrapText="1"/>
    </xf>
    <xf numFmtId="187" fontId="11" fillId="0" borderId="1" xfId="0" applyNumberFormat="1" applyFont="1" applyFill="1" applyBorder="1" applyAlignment="1">
      <alignment horizontal="left" vertical="top" wrapText="1"/>
    </xf>
    <xf numFmtId="187" fontId="11" fillId="0" borderId="1" xfId="0" applyNumberFormat="1" applyFont="1" applyBorder="1" applyAlignment="1">
      <alignment horizontal="left" vertical="top"/>
    </xf>
    <xf numFmtId="41" fontId="12" fillId="0" borderId="1" xfId="4" applyNumberFormat="1" applyFont="1" applyFill="1" applyBorder="1" applyAlignment="1">
      <alignment horizontal="left" vertical="top" wrapText="1"/>
    </xf>
    <xf numFmtId="0" fontId="10" fillId="0" borderId="1" xfId="0" applyFont="1" applyBorder="1" applyAlignment="1">
      <alignment vertical="center"/>
    </xf>
    <xf numFmtId="0" fontId="15" fillId="0" borderId="1" xfId="12" applyNumberFormat="1" applyFont="1" applyFill="1" applyBorder="1" applyAlignment="1">
      <alignment horizontal="center" vertical="center" wrapText="1"/>
    </xf>
    <xf numFmtId="41" fontId="15" fillId="0" borderId="1" xfId="4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0" fontId="20" fillId="2" borderId="0" xfId="11" applyFont="1" applyFill="1" applyBorder="1" applyAlignment="1">
      <alignment horizontal="left" vertical="top"/>
    </xf>
    <xf numFmtId="41" fontId="20" fillId="2" borderId="0" xfId="4" applyNumberFormat="1" applyFont="1" applyFill="1" applyBorder="1" applyAlignment="1">
      <alignment horizontal="left" vertical="center"/>
    </xf>
    <xf numFmtId="187" fontId="20" fillId="0" borderId="0" xfId="0" applyNumberFormat="1" applyFont="1" applyBorder="1" applyAlignment="1">
      <alignment horizontal="left" vertical="top"/>
    </xf>
    <xf numFmtId="187" fontId="11" fillId="0" borderId="0" xfId="0" applyNumberFormat="1" applyFont="1" applyBorder="1" applyAlignment="1">
      <alignment horizontal="left" vertical="top"/>
    </xf>
    <xf numFmtId="187" fontId="11" fillId="0" borderId="0" xfId="0" applyNumberFormat="1" applyFont="1" applyFill="1" applyBorder="1" applyAlignment="1">
      <alignment horizontal="left" vertical="top" wrapText="1"/>
    </xf>
    <xf numFmtId="17" fontId="11" fillId="0" borderId="0" xfId="0" applyNumberFormat="1" applyFont="1" applyBorder="1" applyAlignment="1">
      <alignment horizontal="left" vertical="center"/>
    </xf>
    <xf numFmtId="0" fontId="11" fillId="0" borderId="0" xfId="12" applyNumberFormat="1" applyFont="1" applyFill="1" applyBorder="1" applyAlignment="1">
      <alignment horizontal="left" vertical="top" wrapText="1"/>
    </xf>
    <xf numFmtId="41" fontId="11" fillId="0" borderId="0" xfId="4" applyNumberFormat="1" applyFont="1" applyFill="1" applyBorder="1" applyAlignment="1">
      <alignment horizontal="center" vertical="center" wrapText="1"/>
    </xf>
    <xf numFmtId="0" fontId="15" fillId="0" borderId="0" xfId="2" applyFont="1" applyBorder="1" applyAlignment="1">
      <alignment horizontal="center" vertical="center" wrapText="1"/>
    </xf>
    <xf numFmtId="41" fontId="9" fillId="0" borderId="0" xfId="0" applyNumberFormat="1" applyFont="1" applyBorder="1" applyAlignment="1">
      <alignment vertical="center"/>
    </xf>
    <xf numFmtId="41" fontId="15" fillId="0" borderId="0" xfId="4" applyNumberFormat="1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41" fontId="18" fillId="0" borderId="1" xfId="4" applyNumberFormat="1" applyFont="1" applyFill="1" applyBorder="1" applyAlignment="1">
      <alignment horizontal="left" vertical="top"/>
    </xf>
    <xf numFmtId="0" fontId="21" fillId="0" borderId="1" xfId="2" applyNumberFormat="1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49" fontId="11" fillId="0" borderId="1" xfId="11" applyNumberFormat="1" applyFont="1" applyFill="1" applyBorder="1" applyAlignment="1">
      <alignment horizontal="left" vertical="top" wrapText="1"/>
    </xf>
    <xf numFmtId="41" fontId="11" fillId="0" borderId="1" xfId="4" applyNumberFormat="1" applyFont="1" applyFill="1" applyBorder="1" applyAlignment="1">
      <alignment horizontal="left" vertical="top" wrapText="1"/>
    </xf>
    <xf numFmtId="49" fontId="14" fillId="0" borderId="3" xfId="4" applyNumberFormat="1" applyFont="1" applyBorder="1" applyAlignment="1">
      <alignment horizontal="left" vertical="top"/>
    </xf>
    <xf numFmtId="0" fontId="10" fillId="0" borderId="0" xfId="0" applyFont="1" applyAlignment="1">
      <alignment vertical="top"/>
    </xf>
    <xf numFmtId="188" fontId="11" fillId="0" borderId="2" xfId="0" applyNumberFormat="1" applyFont="1" applyBorder="1" applyAlignment="1">
      <alignment vertical="top" wrapText="1"/>
    </xf>
    <xf numFmtId="49" fontId="11" fillId="0" borderId="2" xfId="4" applyNumberFormat="1" applyFont="1" applyFill="1" applyBorder="1" applyAlignment="1">
      <alignment horizontal="left" vertical="top" wrapText="1"/>
    </xf>
    <xf numFmtId="41" fontId="11" fillId="0" borderId="2" xfId="4" applyNumberFormat="1" applyFont="1" applyFill="1" applyBorder="1" applyAlignment="1">
      <alignment horizontal="left" vertical="top" wrapText="1"/>
    </xf>
    <xf numFmtId="41" fontId="11" fillId="0" borderId="2" xfId="1" applyNumberFormat="1" applyFont="1" applyBorder="1" applyAlignment="1">
      <alignment vertical="top"/>
    </xf>
    <xf numFmtId="0" fontId="10" fillId="0" borderId="2" xfId="0" applyFont="1" applyBorder="1" applyAlignment="1">
      <alignment vertical="top"/>
    </xf>
    <xf numFmtId="188" fontId="11" fillId="0" borderId="3" xfId="0" applyNumberFormat="1" applyFont="1" applyBorder="1" applyAlignment="1">
      <alignment vertical="top" wrapText="1"/>
    </xf>
    <xf numFmtId="49" fontId="12" fillId="0" borderId="6" xfId="11" applyNumberFormat="1" applyFont="1" applyFill="1" applyBorder="1" applyAlignment="1">
      <alignment horizontal="left" vertical="top" wrapText="1"/>
    </xf>
    <xf numFmtId="41" fontId="12" fillId="0" borderId="6" xfId="4" applyNumberFormat="1" applyFont="1" applyFill="1" applyBorder="1" applyAlignment="1">
      <alignment horizontal="left" vertical="top" wrapText="1"/>
    </xf>
    <xf numFmtId="49" fontId="14" fillId="0" borderId="1" xfId="4" applyNumberFormat="1" applyFont="1" applyFill="1" applyBorder="1" applyAlignment="1">
      <alignment horizontal="left" vertical="top" wrapText="1"/>
    </xf>
    <xf numFmtId="49" fontId="11" fillId="0" borderId="3" xfId="4" applyNumberFormat="1" applyFont="1" applyFill="1" applyBorder="1" applyAlignment="1">
      <alignment horizontal="left" vertical="top" wrapText="1"/>
    </xf>
    <xf numFmtId="188" fontId="11" fillId="0" borderId="4" xfId="0" applyNumberFormat="1" applyFont="1" applyBorder="1" applyAlignment="1">
      <alignment vertical="top" wrapText="1"/>
    </xf>
    <xf numFmtId="49" fontId="12" fillId="0" borderId="3" xfId="11" applyNumberFormat="1" applyFont="1" applyFill="1" applyBorder="1" applyAlignment="1">
      <alignment horizontal="left" vertical="top" wrapText="1"/>
    </xf>
    <xf numFmtId="41" fontId="12" fillId="0" borderId="3" xfId="4" applyNumberFormat="1" applyFont="1" applyFill="1" applyBorder="1" applyAlignment="1">
      <alignment horizontal="left" vertical="top" wrapText="1"/>
    </xf>
    <xf numFmtId="41" fontId="20" fillId="0" borderId="1" xfId="4" applyNumberFormat="1" applyFont="1" applyFill="1" applyBorder="1" applyAlignment="1">
      <alignment horizontal="left" vertical="top" wrapText="1"/>
    </xf>
    <xf numFmtId="41" fontId="11" fillId="0" borderId="1" xfId="4" applyNumberFormat="1" applyFont="1" applyBorder="1" applyAlignment="1">
      <alignment horizontal="right" vertical="top"/>
    </xf>
    <xf numFmtId="41" fontId="9" fillId="0" borderId="1" xfId="0" applyNumberFormat="1" applyFont="1" applyBorder="1" applyAlignment="1">
      <alignment vertical="center"/>
    </xf>
    <xf numFmtId="41" fontId="19" fillId="0" borderId="6" xfId="1" applyNumberFormat="1" applyFont="1" applyBorder="1" applyAlignment="1">
      <alignment vertical="center"/>
    </xf>
    <xf numFmtId="0" fontId="18" fillId="0" borderId="6" xfId="0" applyFont="1" applyBorder="1" applyAlignment="1">
      <alignment vertical="top"/>
    </xf>
    <xf numFmtId="49" fontId="18" fillId="0" borderId="6" xfId="0" applyNumberFormat="1" applyFont="1" applyBorder="1" applyAlignment="1">
      <alignment horizontal="left" vertical="top" wrapText="1"/>
    </xf>
    <xf numFmtId="41" fontId="19" fillId="0" borderId="3" xfId="1" applyNumberFormat="1" applyFont="1" applyBorder="1" applyAlignment="1">
      <alignment vertical="center"/>
    </xf>
    <xf numFmtId="0" fontId="18" fillId="0" borderId="3" xfId="0" applyFont="1" applyBorder="1" applyAlignment="1">
      <alignment vertical="top"/>
    </xf>
    <xf numFmtId="49" fontId="18" fillId="0" borderId="3" xfId="0" applyNumberFormat="1" applyFont="1" applyBorder="1" applyAlignment="1">
      <alignment horizontal="left" vertical="top" wrapText="1"/>
    </xf>
    <xf numFmtId="188" fontId="10" fillId="0" borderId="1" xfId="0" applyNumberFormat="1" applyFont="1" applyBorder="1" applyAlignment="1">
      <alignment vertical="top"/>
    </xf>
    <xf numFmtId="0" fontId="10" fillId="2" borderId="1" xfId="0" applyFont="1" applyFill="1" applyBorder="1" applyAlignment="1">
      <alignment vertical="top" wrapText="1"/>
    </xf>
    <xf numFmtId="41" fontId="10" fillId="2" borderId="1" xfId="1" applyNumberFormat="1" applyFont="1" applyFill="1" applyBorder="1" applyAlignment="1">
      <alignment horizontal="right" vertical="top"/>
    </xf>
    <xf numFmtId="0" fontId="11" fillId="0" borderId="1" xfId="0" applyFont="1" applyBorder="1" applyAlignment="1">
      <alignment horizontal="left" vertical="top" wrapText="1"/>
    </xf>
    <xf numFmtId="188" fontId="10" fillId="0" borderId="4" xfId="0" applyNumberFormat="1" applyFont="1" applyBorder="1" applyAlignment="1">
      <alignment vertical="top"/>
    </xf>
    <xf numFmtId="0" fontId="12" fillId="2" borderId="11" xfId="0" applyFont="1" applyFill="1" applyBorder="1" applyAlignment="1">
      <alignment horizontal="left" vertical="top" wrapText="1"/>
    </xf>
    <xf numFmtId="41" fontId="12" fillId="2" borderId="11" xfId="1" applyNumberFormat="1" applyFont="1" applyFill="1" applyBorder="1" applyAlignment="1">
      <alignment horizontal="right" vertical="top"/>
    </xf>
    <xf numFmtId="49" fontId="11" fillId="0" borderId="1" xfId="1" applyNumberFormat="1" applyFont="1" applyBorder="1" applyAlignment="1">
      <alignment vertical="top" wrapText="1"/>
    </xf>
    <xf numFmtId="0" fontId="12" fillId="2" borderId="6" xfId="0" applyFont="1" applyFill="1" applyBorder="1" applyAlignment="1">
      <alignment horizontal="left" vertical="top" wrapText="1"/>
    </xf>
    <xf numFmtId="41" fontId="12" fillId="2" borderId="6" xfId="1" applyNumberFormat="1" applyFont="1" applyFill="1" applyBorder="1" applyAlignment="1">
      <alignment horizontal="right" vertical="top"/>
    </xf>
    <xf numFmtId="49" fontId="11" fillId="0" borderId="1" xfId="1" applyNumberFormat="1" applyFont="1" applyFill="1" applyBorder="1" applyAlignment="1">
      <alignment vertical="top" wrapText="1"/>
    </xf>
    <xf numFmtId="188" fontId="10" fillId="0" borderId="3" xfId="0" applyNumberFormat="1" applyFont="1" applyBorder="1" applyAlignment="1">
      <alignment vertical="top"/>
    </xf>
    <xf numFmtId="0" fontId="12" fillId="2" borderId="3" xfId="0" applyFont="1" applyFill="1" applyBorder="1" applyAlignment="1">
      <alignment vertical="top" wrapText="1"/>
    </xf>
    <xf numFmtId="41" fontId="12" fillId="2" borderId="3" xfId="1" applyNumberFormat="1" applyFont="1" applyFill="1" applyBorder="1" applyAlignment="1">
      <alignment horizontal="right" vertical="top"/>
    </xf>
    <xf numFmtId="0" fontId="18" fillId="0" borderId="11" xfId="0" applyFont="1" applyBorder="1"/>
    <xf numFmtId="0" fontId="18" fillId="0" borderId="11" xfId="0" applyFont="1" applyBorder="1" applyAlignment="1">
      <alignment horizontal="left" vertical="top" wrapText="1"/>
    </xf>
    <xf numFmtId="0" fontId="18" fillId="0" borderId="6" xfId="0" applyFont="1" applyBorder="1"/>
    <xf numFmtId="0" fontId="18" fillId="0" borderId="6" xfId="0" applyFont="1" applyBorder="1" applyAlignment="1">
      <alignment horizontal="left" vertical="top" wrapText="1"/>
    </xf>
    <xf numFmtId="0" fontId="18" fillId="0" borderId="4" xfId="0" applyFont="1" applyBorder="1"/>
    <xf numFmtId="0" fontId="18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188" fontId="10" fillId="4" borderId="1" xfId="0" applyNumberFormat="1" applyFont="1" applyFill="1" applyBorder="1" applyAlignment="1">
      <alignment horizontal="center" vertical="top"/>
    </xf>
    <xf numFmtId="0" fontId="11" fillId="4" borderId="1" xfId="11" applyNumberFormat="1" applyFont="1" applyFill="1" applyBorder="1" applyAlignment="1">
      <alignment vertical="top" wrapText="1"/>
    </xf>
    <xf numFmtId="41" fontId="11" fillId="4" borderId="1" xfId="4" applyNumberFormat="1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/>
    </xf>
    <xf numFmtId="41" fontId="11" fillId="4" borderId="1" xfId="2" applyNumberFormat="1" applyFont="1" applyFill="1" applyBorder="1" applyAlignment="1">
      <alignment horizontal="center" vertical="top"/>
    </xf>
    <xf numFmtId="0" fontId="10" fillId="4" borderId="1" xfId="0" applyFont="1" applyFill="1" applyBorder="1" applyAlignment="1">
      <alignment vertical="top"/>
    </xf>
    <xf numFmtId="49" fontId="11" fillId="4" borderId="1" xfId="0" applyNumberFormat="1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top"/>
    </xf>
    <xf numFmtId="41" fontId="11" fillId="4" borderId="1" xfId="1" applyNumberFormat="1" applyFont="1" applyFill="1" applyBorder="1" applyAlignment="1">
      <alignment horizontal="center" vertical="top"/>
    </xf>
    <xf numFmtId="0" fontId="11" fillId="4" borderId="1" xfId="11" applyFont="1" applyFill="1" applyBorder="1" applyAlignment="1">
      <alignment horizontal="left" vertical="top" wrapText="1"/>
    </xf>
    <xf numFmtId="41" fontId="11" fillId="4" borderId="1" xfId="1" applyNumberFormat="1" applyFont="1" applyFill="1" applyBorder="1" applyAlignment="1">
      <alignment horizontal="center" vertical="top" wrapText="1"/>
    </xf>
    <xf numFmtId="0" fontId="11" fillId="4" borderId="3" xfId="11" applyFont="1" applyFill="1" applyBorder="1" applyAlignment="1">
      <alignment horizontal="left" vertical="top" wrapText="1"/>
    </xf>
    <xf numFmtId="41" fontId="11" fillId="4" borderId="3" xfId="1" applyNumberFormat="1" applyFont="1" applyFill="1" applyBorder="1" applyAlignment="1">
      <alignment horizontal="center" vertical="top" wrapText="1"/>
    </xf>
    <xf numFmtId="41" fontId="11" fillId="4" borderId="3" xfId="2" applyNumberFormat="1" applyFont="1" applyFill="1" applyBorder="1" applyAlignment="1">
      <alignment horizontal="center" vertical="top"/>
    </xf>
    <xf numFmtId="0" fontId="10" fillId="4" borderId="3" xfId="0" applyFont="1" applyFill="1" applyBorder="1" applyAlignment="1">
      <alignment vertical="top"/>
    </xf>
    <xf numFmtId="49" fontId="11" fillId="4" borderId="11" xfId="0" applyNumberFormat="1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49" fontId="11" fillId="4" borderId="1" xfId="0" applyNumberFormat="1" applyFont="1" applyFill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4" borderId="3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/>
    </xf>
    <xf numFmtId="17" fontId="10" fillId="0" borderId="1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/>
    </xf>
    <xf numFmtId="49" fontId="11" fillId="0" borderId="2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3" xfId="0" applyNumberFormat="1" applyFont="1" applyBorder="1" applyAlignment="1">
      <alignment horizontal="center" vertical="top"/>
    </xf>
    <xf numFmtId="49" fontId="18" fillId="0" borderId="4" xfId="0" applyNumberFormat="1" applyFont="1" applyBorder="1" applyAlignment="1">
      <alignment horizontal="center" vertical="top" wrapText="1"/>
    </xf>
    <xf numFmtId="49" fontId="10" fillId="0" borderId="3" xfId="0" applyNumberFormat="1" applyFont="1" applyBorder="1" applyAlignment="1">
      <alignment horizontal="center" vertical="top"/>
    </xf>
    <xf numFmtId="0" fontId="10" fillId="0" borderId="0" xfId="0" applyFont="1" applyAlignment="1">
      <alignment horizontal="left" vertical="top" wrapText="1"/>
    </xf>
    <xf numFmtId="0" fontId="11" fillId="0" borderId="1" xfId="0" applyFont="1" applyBorder="1" applyAlignment="1">
      <alignment horizontal="right" vertical="top"/>
    </xf>
    <xf numFmtId="0" fontId="18" fillId="0" borderId="11" xfId="0" applyFont="1" applyBorder="1" applyAlignment="1">
      <alignment horizontal="right" vertical="top"/>
    </xf>
    <xf numFmtId="0" fontId="18" fillId="0" borderId="6" xfId="0" applyFont="1" applyBorder="1" applyAlignment="1">
      <alignment horizontal="right" vertical="top"/>
    </xf>
    <xf numFmtId="0" fontId="18" fillId="0" borderId="4" xfId="0" applyFont="1" applyBorder="1" applyAlignment="1">
      <alignment horizontal="right" vertical="top"/>
    </xf>
    <xf numFmtId="0" fontId="18" fillId="0" borderId="3" xfId="0" applyFont="1" applyBorder="1" applyAlignment="1">
      <alignment horizontal="right" vertical="top"/>
    </xf>
    <xf numFmtId="17" fontId="18" fillId="0" borderId="11" xfId="0" applyNumberFormat="1" applyFont="1" applyBorder="1" applyAlignment="1">
      <alignment horizontal="center" vertical="top"/>
    </xf>
    <xf numFmtId="0" fontId="18" fillId="0" borderId="12" xfId="0" applyFont="1" applyBorder="1" applyAlignment="1">
      <alignment horizontal="center" vertical="top" wrapText="1"/>
    </xf>
    <xf numFmtId="17" fontId="18" fillId="0" borderId="6" xfId="0" applyNumberFormat="1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17" fontId="18" fillId="0" borderId="4" xfId="0" applyNumberFormat="1" applyFont="1" applyBorder="1" applyAlignment="1">
      <alignment horizontal="center" vertical="top"/>
    </xf>
    <xf numFmtId="0" fontId="18" fillId="0" borderId="9" xfId="0" applyFont="1" applyBorder="1" applyAlignment="1">
      <alignment horizontal="center" vertical="top" wrapText="1"/>
    </xf>
  </cellXfs>
  <cellStyles count="13">
    <cellStyle name="Comma" xfId="1" builtinId="3"/>
    <cellStyle name="Comma 2" xfId="4"/>
    <cellStyle name="Comma 3" xfId="5"/>
    <cellStyle name="Comma 4" xfId="6"/>
    <cellStyle name="Comma 5" xfId="3"/>
    <cellStyle name="Hyperlink 2" xfId="7"/>
    <cellStyle name="Normal" xfId="0" builtinId="0"/>
    <cellStyle name="Normal 2" xfId="8"/>
    <cellStyle name="Normal 2 2" xfId="10"/>
    <cellStyle name="Normal 3" xfId="2"/>
    <cellStyle name="Normal 6" xfId="9"/>
    <cellStyle name="ปกติ_สรุปทำนุ" xfId="11"/>
    <cellStyle name="ปกติ_สื่อการสอน+ปรับปรุงหลักสูตร" xfId="12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view="pageBreakPreview" zoomScale="90" zoomScaleNormal="75" zoomScaleSheetLayoutView="90" workbookViewId="0">
      <selection activeCell="K35" sqref="K35"/>
    </sheetView>
  </sheetViews>
  <sheetFormatPr defaultRowHeight="20.100000000000001" customHeight="1"/>
  <cols>
    <col min="1" max="1" width="5.125" style="3" customWidth="1"/>
    <col min="2" max="2" width="52.25" style="1" customWidth="1"/>
    <col min="3" max="3" width="10.75" style="1" customWidth="1"/>
    <col min="4" max="4" width="10.25" style="1" customWidth="1"/>
    <col min="5" max="5" width="7.5" style="1" customWidth="1"/>
    <col min="6" max="6" width="8" style="1" customWidth="1"/>
    <col min="7" max="7" width="12.375" style="1" customWidth="1"/>
    <col min="8" max="8" width="6.625" style="1" customWidth="1"/>
    <col min="9" max="9" width="14.5" style="1" customWidth="1"/>
    <col min="10" max="10" width="15.125" style="1" customWidth="1"/>
    <col min="11" max="11" width="12.5" style="1" customWidth="1"/>
    <col min="12" max="12" width="17" style="1" customWidth="1"/>
    <col min="13" max="13" width="0.5" style="1" hidden="1" customWidth="1"/>
    <col min="14" max="16384" width="9" style="1"/>
  </cols>
  <sheetData>
    <row r="1" spans="1:13" ht="29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3.25" customHeight="1">
      <c r="A2" s="7" t="s">
        <v>35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24.75" customHeight="1">
      <c r="A3" s="7" t="s">
        <v>21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32.25" customHeight="1">
      <c r="A4" s="8" t="s">
        <v>19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38.25" customHeight="1">
      <c r="A5" s="9" t="s">
        <v>1</v>
      </c>
      <c r="B5" s="10" t="s">
        <v>2</v>
      </c>
      <c r="C5" s="10" t="s">
        <v>3</v>
      </c>
      <c r="D5" s="10"/>
      <c r="E5" s="10" t="s">
        <v>14</v>
      </c>
      <c r="F5" s="10"/>
      <c r="G5" s="10"/>
      <c r="H5" s="10"/>
      <c r="I5" s="10" t="s">
        <v>15</v>
      </c>
      <c r="J5" s="10"/>
      <c r="K5" s="11" t="s">
        <v>13</v>
      </c>
      <c r="L5" s="12" t="s">
        <v>26</v>
      </c>
      <c r="M5" s="13" t="s">
        <v>12</v>
      </c>
    </row>
    <row r="6" spans="1:13" ht="36.75" customHeight="1">
      <c r="A6" s="14"/>
      <c r="B6" s="10"/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5" t="s">
        <v>10</v>
      </c>
      <c r="J6" s="15" t="s">
        <v>11</v>
      </c>
      <c r="K6" s="11"/>
      <c r="L6" s="16" t="s">
        <v>25</v>
      </c>
      <c r="M6" s="17"/>
    </row>
    <row r="7" spans="1:13" s="4" customFormat="1" ht="105">
      <c r="A7" s="18">
        <v>1</v>
      </c>
      <c r="B7" s="19" t="s">
        <v>49</v>
      </c>
      <c r="C7" s="20">
        <v>350000</v>
      </c>
      <c r="D7" s="21"/>
      <c r="E7" s="22">
        <f>SUM(E8:E11)</f>
        <v>230</v>
      </c>
      <c r="F7" s="22">
        <f t="shared" ref="F7:H7" si="0">SUM(F8:F11)</f>
        <v>11</v>
      </c>
      <c r="G7" s="22">
        <f t="shared" si="0"/>
        <v>0</v>
      </c>
      <c r="H7" s="22">
        <f t="shared" si="0"/>
        <v>241</v>
      </c>
      <c r="I7" s="23" t="s">
        <v>138</v>
      </c>
      <c r="J7" s="23" t="s">
        <v>139</v>
      </c>
      <c r="K7" s="34" t="s">
        <v>81</v>
      </c>
      <c r="L7" s="34" t="s">
        <v>95</v>
      </c>
      <c r="M7" s="24"/>
    </row>
    <row r="8" spans="1:13" s="4" customFormat="1" ht="108.75" customHeight="1">
      <c r="A8" s="18"/>
      <c r="B8" s="25" t="s">
        <v>110</v>
      </c>
      <c r="C8" s="26">
        <v>312000</v>
      </c>
      <c r="D8" s="76"/>
      <c r="E8" s="77"/>
      <c r="F8" s="77">
        <v>1</v>
      </c>
      <c r="G8" s="77">
        <v>0</v>
      </c>
      <c r="H8" s="77">
        <f>SUM(E8:G8)</f>
        <v>1</v>
      </c>
      <c r="I8" s="78" t="s">
        <v>138</v>
      </c>
      <c r="J8" s="78" t="s">
        <v>139</v>
      </c>
      <c r="K8" s="117" t="s">
        <v>81</v>
      </c>
      <c r="L8" s="117" t="s">
        <v>95</v>
      </c>
      <c r="M8" s="24"/>
    </row>
    <row r="9" spans="1:13" s="4" customFormat="1" ht="103.5" customHeight="1">
      <c r="A9" s="18"/>
      <c r="B9" s="25" t="s">
        <v>111</v>
      </c>
      <c r="C9" s="26">
        <v>5000</v>
      </c>
      <c r="D9" s="76"/>
      <c r="E9" s="77">
        <v>30</v>
      </c>
      <c r="F9" s="77">
        <v>10</v>
      </c>
      <c r="G9" s="77">
        <v>0</v>
      </c>
      <c r="H9" s="77">
        <f t="shared" ref="H9:H11" si="1">SUM(E9:G9)</f>
        <v>40</v>
      </c>
      <c r="I9" s="78" t="s">
        <v>138</v>
      </c>
      <c r="J9" s="78" t="s">
        <v>139</v>
      </c>
      <c r="K9" s="117" t="s">
        <v>82</v>
      </c>
      <c r="L9" s="117" t="s">
        <v>96</v>
      </c>
      <c r="M9" s="24"/>
    </row>
    <row r="10" spans="1:13" s="4" customFormat="1" ht="107.25" customHeight="1">
      <c r="A10" s="18"/>
      <c r="B10" s="25" t="s">
        <v>112</v>
      </c>
      <c r="C10" s="26">
        <v>13500</v>
      </c>
      <c r="D10" s="76"/>
      <c r="E10" s="77">
        <v>100</v>
      </c>
      <c r="F10" s="77"/>
      <c r="G10" s="77">
        <v>0</v>
      </c>
      <c r="H10" s="77">
        <f t="shared" si="1"/>
        <v>100</v>
      </c>
      <c r="I10" s="78" t="s">
        <v>138</v>
      </c>
      <c r="J10" s="78" t="s">
        <v>139</v>
      </c>
      <c r="K10" s="117" t="s">
        <v>83</v>
      </c>
      <c r="L10" s="117" t="s">
        <v>95</v>
      </c>
      <c r="M10" s="24"/>
    </row>
    <row r="11" spans="1:13" s="4" customFormat="1" ht="101.25" customHeight="1">
      <c r="A11" s="18"/>
      <c r="B11" s="25" t="s">
        <v>113</v>
      </c>
      <c r="C11" s="26">
        <v>19500</v>
      </c>
      <c r="D11" s="76"/>
      <c r="E11" s="77">
        <v>100</v>
      </c>
      <c r="F11" s="77">
        <v>0</v>
      </c>
      <c r="G11" s="77">
        <v>0</v>
      </c>
      <c r="H11" s="77">
        <f t="shared" si="1"/>
        <v>100</v>
      </c>
      <c r="I11" s="78" t="s">
        <v>138</v>
      </c>
      <c r="J11" s="78" t="s">
        <v>139</v>
      </c>
      <c r="K11" s="117" t="s">
        <v>84</v>
      </c>
      <c r="L11" s="117" t="s">
        <v>96</v>
      </c>
      <c r="M11" s="24"/>
    </row>
    <row r="12" spans="1:13" s="4" customFormat="1" ht="142.5" customHeight="1">
      <c r="A12" s="27">
        <v>2</v>
      </c>
      <c r="B12" s="19" t="s">
        <v>50</v>
      </c>
      <c r="C12" s="20">
        <v>48000</v>
      </c>
      <c r="D12" s="166"/>
      <c r="E12" s="167">
        <v>7</v>
      </c>
      <c r="F12" s="167">
        <v>3</v>
      </c>
      <c r="G12" s="167">
        <v>0</v>
      </c>
      <c r="H12" s="167">
        <v>10</v>
      </c>
      <c r="I12" s="149" t="s">
        <v>140</v>
      </c>
      <c r="J12" s="149" t="s">
        <v>139</v>
      </c>
      <c r="K12" s="187" t="s">
        <v>85</v>
      </c>
      <c r="L12" s="168" t="s">
        <v>97</v>
      </c>
      <c r="M12" s="24"/>
    </row>
    <row r="13" spans="1:13" s="4" customFormat="1" ht="126">
      <c r="A13" s="18">
        <v>3</v>
      </c>
      <c r="B13" s="19" t="s">
        <v>51</v>
      </c>
      <c r="C13" s="20">
        <v>100000</v>
      </c>
      <c r="D13" s="169"/>
      <c r="E13" s="170">
        <f>SUM(E14:E22)</f>
        <v>135</v>
      </c>
      <c r="F13" s="170">
        <f t="shared" ref="F13:H13" si="2">SUM(F14:F22)</f>
        <v>161</v>
      </c>
      <c r="G13" s="170">
        <f t="shared" si="2"/>
        <v>270</v>
      </c>
      <c r="H13" s="170">
        <f t="shared" si="2"/>
        <v>566</v>
      </c>
      <c r="I13" s="149" t="s">
        <v>141</v>
      </c>
      <c r="J13" s="149" t="s">
        <v>139</v>
      </c>
      <c r="K13" s="187" t="s">
        <v>69</v>
      </c>
      <c r="L13" s="168" t="s">
        <v>87</v>
      </c>
      <c r="M13" s="24"/>
    </row>
    <row r="14" spans="1:13" s="4" customFormat="1" ht="141.75" customHeight="1">
      <c r="A14" s="18"/>
      <c r="B14" s="25" t="s">
        <v>114</v>
      </c>
      <c r="C14" s="26">
        <v>33000</v>
      </c>
      <c r="D14" s="80"/>
      <c r="E14" s="77">
        <v>50</v>
      </c>
      <c r="F14" s="77">
        <v>63</v>
      </c>
      <c r="G14" s="77">
        <v>100</v>
      </c>
      <c r="H14" s="77">
        <f>SUM(E14:G14)</f>
        <v>213</v>
      </c>
      <c r="I14" s="78" t="s">
        <v>141</v>
      </c>
      <c r="J14" s="78" t="s">
        <v>139</v>
      </c>
      <c r="K14" s="117" t="s">
        <v>69</v>
      </c>
      <c r="L14" s="79" t="s">
        <v>87</v>
      </c>
      <c r="M14" s="24"/>
    </row>
    <row r="15" spans="1:13" s="4" customFormat="1" ht="141.75" customHeight="1">
      <c r="A15" s="18"/>
      <c r="B15" s="25" t="s">
        <v>115</v>
      </c>
      <c r="C15" s="26">
        <v>32000</v>
      </c>
      <c r="D15" s="80"/>
      <c r="E15" s="77">
        <v>50</v>
      </c>
      <c r="F15" s="77">
        <v>63</v>
      </c>
      <c r="G15" s="77">
        <v>100</v>
      </c>
      <c r="H15" s="77">
        <f t="shared" ref="H15:H22" si="3">SUM(E15:G15)</f>
        <v>213</v>
      </c>
      <c r="I15" s="78" t="s">
        <v>141</v>
      </c>
      <c r="J15" s="78" t="s">
        <v>139</v>
      </c>
      <c r="K15" s="117" t="s">
        <v>69</v>
      </c>
      <c r="L15" s="79" t="s">
        <v>94</v>
      </c>
      <c r="M15" s="24"/>
    </row>
    <row r="16" spans="1:13" s="4" customFormat="1" ht="147" customHeight="1">
      <c r="A16" s="18"/>
      <c r="B16" s="25" t="s">
        <v>116</v>
      </c>
      <c r="C16" s="26">
        <v>5000</v>
      </c>
      <c r="D16" s="80"/>
      <c r="E16" s="77">
        <v>5</v>
      </c>
      <c r="F16" s="77">
        <v>5</v>
      </c>
      <c r="G16" s="77">
        <v>10</v>
      </c>
      <c r="H16" s="77">
        <f t="shared" si="3"/>
        <v>20</v>
      </c>
      <c r="I16" s="78" t="s">
        <v>141</v>
      </c>
      <c r="J16" s="78" t="s">
        <v>139</v>
      </c>
      <c r="K16" s="117" t="s">
        <v>69</v>
      </c>
      <c r="L16" s="79" t="s">
        <v>94</v>
      </c>
      <c r="M16" s="24"/>
    </row>
    <row r="17" spans="1:13" s="4" customFormat="1" ht="123.75" customHeight="1">
      <c r="A17" s="18"/>
      <c r="B17" s="25" t="s">
        <v>117</v>
      </c>
      <c r="C17" s="26">
        <v>5000</v>
      </c>
      <c r="D17" s="80"/>
      <c r="E17" s="77">
        <v>5</v>
      </c>
      <c r="F17" s="77">
        <v>5</v>
      </c>
      <c r="G17" s="77">
        <v>10</v>
      </c>
      <c r="H17" s="77">
        <f t="shared" si="3"/>
        <v>20</v>
      </c>
      <c r="I17" s="78" t="s">
        <v>141</v>
      </c>
      <c r="J17" s="78" t="s">
        <v>139</v>
      </c>
      <c r="K17" s="117" t="s">
        <v>69</v>
      </c>
      <c r="L17" s="79" t="s">
        <v>94</v>
      </c>
      <c r="M17" s="24"/>
    </row>
    <row r="18" spans="1:13" s="4" customFormat="1" ht="139.5" customHeight="1">
      <c r="A18" s="18"/>
      <c r="B18" s="25" t="s">
        <v>118</v>
      </c>
      <c r="C18" s="26">
        <v>5000</v>
      </c>
      <c r="D18" s="80"/>
      <c r="E18" s="77">
        <v>5</v>
      </c>
      <c r="F18" s="77">
        <v>5</v>
      </c>
      <c r="G18" s="77">
        <v>10</v>
      </c>
      <c r="H18" s="77">
        <f t="shared" si="3"/>
        <v>20</v>
      </c>
      <c r="I18" s="78" t="s">
        <v>141</v>
      </c>
      <c r="J18" s="78" t="s">
        <v>139</v>
      </c>
      <c r="K18" s="117" t="s">
        <v>69</v>
      </c>
      <c r="L18" s="79" t="s">
        <v>94</v>
      </c>
      <c r="M18" s="24"/>
    </row>
    <row r="19" spans="1:13" s="4" customFormat="1" ht="147.75" customHeight="1">
      <c r="A19" s="18"/>
      <c r="B19" s="25" t="s">
        <v>119</v>
      </c>
      <c r="C19" s="26">
        <v>5000</v>
      </c>
      <c r="D19" s="80"/>
      <c r="E19" s="77">
        <v>5</v>
      </c>
      <c r="F19" s="77">
        <v>5</v>
      </c>
      <c r="G19" s="77">
        <v>10</v>
      </c>
      <c r="H19" s="77">
        <f t="shared" si="3"/>
        <v>20</v>
      </c>
      <c r="I19" s="78" t="s">
        <v>141</v>
      </c>
      <c r="J19" s="78" t="s">
        <v>139</v>
      </c>
      <c r="K19" s="117" t="s">
        <v>69</v>
      </c>
      <c r="L19" s="79" t="s">
        <v>94</v>
      </c>
      <c r="M19" s="24"/>
    </row>
    <row r="20" spans="1:13" s="4" customFormat="1" ht="142.5" customHeight="1">
      <c r="A20" s="18"/>
      <c r="B20" s="25" t="s">
        <v>120</v>
      </c>
      <c r="C20" s="26">
        <v>5000</v>
      </c>
      <c r="D20" s="80"/>
      <c r="E20" s="77">
        <v>5</v>
      </c>
      <c r="F20" s="77">
        <v>5</v>
      </c>
      <c r="G20" s="77">
        <v>10</v>
      </c>
      <c r="H20" s="77">
        <f t="shared" si="3"/>
        <v>20</v>
      </c>
      <c r="I20" s="78" t="s">
        <v>141</v>
      </c>
      <c r="J20" s="78" t="s">
        <v>139</v>
      </c>
      <c r="K20" s="117" t="s">
        <v>69</v>
      </c>
      <c r="L20" s="79" t="s">
        <v>94</v>
      </c>
      <c r="M20" s="24"/>
    </row>
    <row r="21" spans="1:13" s="4" customFormat="1" ht="146.25" customHeight="1">
      <c r="A21" s="18"/>
      <c r="B21" s="25" t="s">
        <v>121</v>
      </c>
      <c r="C21" s="26">
        <v>5000</v>
      </c>
      <c r="D21" s="80"/>
      <c r="E21" s="77">
        <v>5</v>
      </c>
      <c r="F21" s="77">
        <v>5</v>
      </c>
      <c r="G21" s="77">
        <v>10</v>
      </c>
      <c r="H21" s="77">
        <f t="shared" si="3"/>
        <v>20</v>
      </c>
      <c r="I21" s="78" t="s">
        <v>141</v>
      </c>
      <c r="J21" s="78" t="s">
        <v>139</v>
      </c>
      <c r="K21" s="117" t="s">
        <v>69</v>
      </c>
      <c r="L21" s="79" t="s">
        <v>94</v>
      </c>
      <c r="M21" s="24"/>
    </row>
    <row r="22" spans="1:13" s="4" customFormat="1" ht="138" customHeight="1">
      <c r="A22" s="18"/>
      <c r="B22" s="25" t="s">
        <v>122</v>
      </c>
      <c r="C22" s="26">
        <v>5000</v>
      </c>
      <c r="D22" s="80"/>
      <c r="E22" s="77">
        <v>5</v>
      </c>
      <c r="F22" s="77">
        <v>5</v>
      </c>
      <c r="G22" s="77">
        <v>10</v>
      </c>
      <c r="H22" s="77">
        <f t="shared" si="3"/>
        <v>20</v>
      </c>
      <c r="I22" s="78" t="s">
        <v>141</v>
      </c>
      <c r="J22" s="78" t="s">
        <v>139</v>
      </c>
      <c r="K22" s="117" t="s">
        <v>69</v>
      </c>
      <c r="L22" s="79" t="s">
        <v>94</v>
      </c>
      <c r="M22" s="24"/>
    </row>
    <row r="23" spans="1:13" ht="126">
      <c r="A23" s="27">
        <v>4</v>
      </c>
      <c r="B23" s="31" t="s">
        <v>56</v>
      </c>
      <c r="C23" s="32">
        <v>80000</v>
      </c>
      <c r="D23" s="33"/>
      <c r="E23" s="22">
        <v>10</v>
      </c>
      <c r="F23" s="22">
        <v>20</v>
      </c>
      <c r="G23" s="22">
        <v>170</v>
      </c>
      <c r="H23" s="22">
        <v>200</v>
      </c>
      <c r="I23" s="23" t="s">
        <v>142</v>
      </c>
      <c r="J23" s="23" t="s">
        <v>143</v>
      </c>
      <c r="K23" s="34" t="s">
        <v>81</v>
      </c>
      <c r="L23" s="28" t="s">
        <v>98</v>
      </c>
      <c r="M23" s="35"/>
    </row>
    <row r="24" spans="1:13" s="4" customFormat="1" ht="126">
      <c r="A24" s="27">
        <v>5</v>
      </c>
      <c r="B24" s="31" t="s">
        <v>52</v>
      </c>
      <c r="C24" s="32">
        <v>60000</v>
      </c>
      <c r="D24" s="29"/>
      <c r="E24" s="30">
        <v>0</v>
      </c>
      <c r="F24" s="22">
        <v>6</v>
      </c>
      <c r="G24" s="30">
        <v>0</v>
      </c>
      <c r="H24" s="22">
        <v>6</v>
      </c>
      <c r="I24" s="23" t="s">
        <v>144</v>
      </c>
      <c r="J24" s="23" t="s">
        <v>145</v>
      </c>
      <c r="K24" s="34" t="s">
        <v>88</v>
      </c>
      <c r="L24" s="28" t="s">
        <v>86</v>
      </c>
      <c r="M24" s="24"/>
    </row>
    <row r="25" spans="1:13" s="4" customFormat="1" ht="106.5" customHeight="1">
      <c r="A25" s="27">
        <v>6</v>
      </c>
      <c r="B25" s="36" t="s">
        <v>53</v>
      </c>
      <c r="C25" s="37">
        <v>80000</v>
      </c>
      <c r="D25" s="29"/>
      <c r="E25" s="22">
        <v>20</v>
      </c>
      <c r="F25" s="22">
        <v>10</v>
      </c>
      <c r="G25" s="22">
        <v>0</v>
      </c>
      <c r="H25" s="22">
        <v>30</v>
      </c>
      <c r="I25" s="23" t="s">
        <v>146</v>
      </c>
      <c r="J25" s="23" t="s">
        <v>139</v>
      </c>
      <c r="K25" s="34" t="s">
        <v>70</v>
      </c>
      <c r="L25" s="28" t="s">
        <v>99</v>
      </c>
      <c r="M25" s="24"/>
    </row>
    <row r="26" spans="1:13" ht="105">
      <c r="A26" s="27">
        <v>7</v>
      </c>
      <c r="B26" s="36" t="s">
        <v>109</v>
      </c>
      <c r="C26" s="37">
        <v>140000</v>
      </c>
      <c r="D26" s="33"/>
      <c r="E26" s="22">
        <v>15</v>
      </c>
      <c r="F26" s="22">
        <v>5</v>
      </c>
      <c r="G26" s="22">
        <v>0</v>
      </c>
      <c r="H26" s="22">
        <v>20</v>
      </c>
      <c r="I26" s="23" t="s">
        <v>147</v>
      </c>
      <c r="J26" s="23" t="s">
        <v>148</v>
      </c>
      <c r="K26" s="34" t="s">
        <v>76</v>
      </c>
      <c r="L26" s="28" t="s">
        <v>100</v>
      </c>
      <c r="M26" s="35"/>
    </row>
    <row r="27" spans="1:13" s="4" customFormat="1" ht="147">
      <c r="A27" s="27">
        <v>8</v>
      </c>
      <c r="B27" s="36" t="s">
        <v>54</v>
      </c>
      <c r="C27" s="37">
        <v>35000</v>
      </c>
      <c r="D27" s="29"/>
      <c r="E27" s="22">
        <v>5</v>
      </c>
      <c r="F27" s="22">
        <v>3</v>
      </c>
      <c r="G27" s="38">
        <v>0</v>
      </c>
      <c r="H27" s="22">
        <v>8</v>
      </c>
      <c r="I27" s="23" t="s">
        <v>149</v>
      </c>
      <c r="J27" s="23" t="s">
        <v>89</v>
      </c>
      <c r="K27" s="34" t="s">
        <v>78</v>
      </c>
      <c r="L27" s="28" t="s">
        <v>103</v>
      </c>
      <c r="M27" s="24"/>
    </row>
    <row r="28" spans="1:13" s="4" customFormat="1" ht="150.75" customHeight="1">
      <c r="A28" s="171">
        <v>9</v>
      </c>
      <c r="B28" s="172" t="s">
        <v>55</v>
      </c>
      <c r="C28" s="173">
        <v>200000</v>
      </c>
      <c r="D28" s="174"/>
      <c r="E28" s="175">
        <v>45</v>
      </c>
      <c r="F28" s="176">
        <v>14</v>
      </c>
      <c r="G28" s="176">
        <v>0</v>
      </c>
      <c r="H28" s="176">
        <v>59</v>
      </c>
      <c r="I28" s="177" t="s">
        <v>150</v>
      </c>
      <c r="J28" s="177" t="s">
        <v>151</v>
      </c>
      <c r="K28" s="188" t="s">
        <v>74</v>
      </c>
      <c r="L28" s="188" t="s">
        <v>75</v>
      </c>
      <c r="M28" s="24"/>
    </row>
    <row r="29" spans="1:13" s="5" customFormat="1" ht="90" customHeight="1">
      <c r="A29" s="27">
        <v>10</v>
      </c>
      <c r="B29" s="178" t="s">
        <v>40</v>
      </c>
      <c r="C29" s="179">
        <v>0</v>
      </c>
      <c r="D29" s="179">
        <v>34000</v>
      </c>
      <c r="E29" s="175">
        <v>147</v>
      </c>
      <c r="F29" s="176">
        <v>23</v>
      </c>
      <c r="G29" s="176">
        <v>0</v>
      </c>
      <c r="H29" s="176">
        <v>170</v>
      </c>
      <c r="I29" s="177" t="s">
        <v>152</v>
      </c>
      <c r="J29" s="177" t="s">
        <v>139</v>
      </c>
      <c r="K29" s="188" t="s">
        <v>76</v>
      </c>
      <c r="L29" s="188" t="s">
        <v>77</v>
      </c>
      <c r="M29" s="41"/>
    </row>
    <row r="30" spans="1:13" s="5" customFormat="1" ht="105">
      <c r="A30" s="27">
        <v>11</v>
      </c>
      <c r="B30" s="180" t="s">
        <v>41</v>
      </c>
      <c r="C30" s="181">
        <v>0</v>
      </c>
      <c r="D30" s="181">
        <v>30000</v>
      </c>
      <c r="E30" s="175">
        <v>150</v>
      </c>
      <c r="F30" s="176">
        <v>50</v>
      </c>
      <c r="G30" s="176">
        <v>0</v>
      </c>
      <c r="H30" s="176">
        <v>200</v>
      </c>
      <c r="I30" s="177" t="s">
        <v>152</v>
      </c>
      <c r="J30" s="177" t="s">
        <v>139</v>
      </c>
      <c r="K30" s="188" t="s">
        <v>71</v>
      </c>
      <c r="L30" s="188" t="s">
        <v>77</v>
      </c>
      <c r="M30" s="44"/>
    </row>
    <row r="31" spans="1:13" s="5" customFormat="1" ht="105">
      <c r="A31" s="27">
        <v>12</v>
      </c>
      <c r="B31" s="45" t="s">
        <v>42</v>
      </c>
      <c r="C31" s="42">
        <v>0</v>
      </c>
      <c r="D31" s="42">
        <v>15000</v>
      </c>
      <c r="E31" s="39">
        <v>30</v>
      </c>
      <c r="F31" s="38">
        <v>11</v>
      </c>
      <c r="G31" s="38">
        <v>0</v>
      </c>
      <c r="H31" s="38">
        <v>41</v>
      </c>
      <c r="I31" s="40" t="s">
        <v>152</v>
      </c>
      <c r="J31" s="40" t="s">
        <v>139</v>
      </c>
      <c r="K31" s="189" t="s">
        <v>78</v>
      </c>
      <c r="L31" s="189" t="s">
        <v>77</v>
      </c>
      <c r="M31" s="46"/>
    </row>
    <row r="32" spans="1:13" s="5" customFormat="1" ht="150" customHeight="1">
      <c r="A32" s="171">
        <v>13</v>
      </c>
      <c r="B32" s="182" t="s">
        <v>43</v>
      </c>
      <c r="C32" s="183">
        <v>0</v>
      </c>
      <c r="D32" s="183">
        <v>120000</v>
      </c>
      <c r="E32" s="184">
        <v>110</v>
      </c>
      <c r="F32" s="185">
        <v>5</v>
      </c>
      <c r="G32" s="185">
        <v>0</v>
      </c>
      <c r="H32" s="185">
        <v>115</v>
      </c>
      <c r="I32" s="186" t="s">
        <v>150</v>
      </c>
      <c r="J32" s="186" t="s">
        <v>153</v>
      </c>
      <c r="K32" s="190" t="s">
        <v>74</v>
      </c>
      <c r="L32" s="190" t="s">
        <v>79</v>
      </c>
      <c r="M32" s="49"/>
    </row>
    <row r="33" spans="1:13" s="6" customFormat="1" ht="126">
      <c r="A33" s="50">
        <v>14</v>
      </c>
      <c r="B33" s="51" t="s">
        <v>44</v>
      </c>
      <c r="C33" s="42">
        <v>0</v>
      </c>
      <c r="D33" s="42">
        <v>35000</v>
      </c>
      <c r="E33" s="43">
        <v>10</v>
      </c>
      <c r="F33" s="52">
        <v>50</v>
      </c>
      <c r="G33" s="52"/>
      <c r="H33" s="52">
        <v>60</v>
      </c>
      <c r="I33" s="53" t="s">
        <v>154</v>
      </c>
      <c r="J33" s="53" t="s">
        <v>143</v>
      </c>
      <c r="K33" s="191" t="s">
        <v>93</v>
      </c>
      <c r="L33" s="54" t="s">
        <v>94</v>
      </c>
      <c r="M33" s="55"/>
    </row>
    <row r="34" spans="1:13" s="6" customFormat="1" ht="128.25">
      <c r="A34" s="50">
        <v>15</v>
      </c>
      <c r="B34" s="51" t="s">
        <v>45</v>
      </c>
      <c r="C34" s="56">
        <v>0</v>
      </c>
      <c r="D34" s="56">
        <v>10400</v>
      </c>
      <c r="E34" s="43">
        <v>25</v>
      </c>
      <c r="F34" s="52">
        <v>5</v>
      </c>
      <c r="G34" s="52"/>
      <c r="H34" s="52">
        <v>30</v>
      </c>
      <c r="I34" s="57" t="s">
        <v>144</v>
      </c>
      <c r="J34" s="57" t="s">
        <v>155</v>
      </c>
      <c r="K34" s="191" t="s">
        <v>78</v>
      </c>
      <c r="L34" s="192" t="s">
        <v>104</v>
      </c>
      <c r="M34" s="55"/>
    </row>
    <row r="35" spans="1:13" s="5" customFormat="1" ht="147.75" customHeight="1">
      <c r="A35" s="50">
        <v>16</v>
      </c>
      <c r="B35" s="58" t="s">
        <v>46</v>
      </c>
      <c r="C35" s="59">
        <v>0</v>
      </c>
      <c r="D35" s="59">
        <v>174070</v>
      </c>
      <c r="E35" s="60">
        <v>200</v>
      </c>
      <c r="F35" s="52">
        <v>50</v>
      </c>
      <c r="G35" s="52">
        <v>0</v>
      </c>
      <c r="H35" s="52">
        <v>30</v>
      </c>
      <c r="I35" s="53" t="s">
        <v>141</v>
      </c>
      <c r="J35" s="53" t="s">
        <v>156</v>
      </c>
      <c r="K35" s="192" t="s">
        <v>107</v>
      </c>
      <c r="L35" s="192" t="s">
        <v>108</v>
      </c>
      <c r="M35" s="38"/>
    </row>
    <row r="36" spans="1:13" s="2" customFormat="1" ht="30.75" customHeight="1">
      <c r="A36" s="61"/>
      <c r="B36" s="62" t="s">
        <v>47</v>
      </c>
      <c r="C36" s="63">
        <f>SUM(C37)</f>
        <v>0</v>
      </c>
      <c r="D36" s="64">
        <f>SUM(D37)</f>
        <v>10000</v>
      </c>
      <c r="E36" s="64">
        <f t="shared" ref="E36:H36" si="4">SUM(E37)</f>
        <v>60</v>
      </c>
      <c r="F36" s="64">
        <f t="shared" si="4"/>
        <v>10</v>
      </c>
      <c r="G36" s="64">
        <f t="shared" si="4"/>
        <v>10</v>
      </c>
      <c r="H36" s="64">
        <f t="shared" si="4"/>
        <v>80</v>
      </c>
      <c r="I36" s="63"/>
      <c r="J36" s="63"/>
      <c r="K36" s="63"/>
      <c r="L36" s="63"/>
      <c r="M36" s="65"/>
    </row>
    <row r="37" spans="1:13" s="5" customFormat="1" ht="107.25" customHeight="1">
      <c r="A37" s="66">
        <v>17</v>
      </c>
      <c r="B37" s="67" t="s">
        <v>48</v>
      </c>
      <c r="C37" s="68">
        <v>0</v>
      </c>
      <c r="D37" s="68">
        <v>10000</v>
      </c>
      <c r="E37" s="39">
        <v>60</v>
      </c>
      <c r="F37" s="38">
        <v>10</v>
      </c>
      <c r="G37" s="38">
        <v>10</v>
      </c>
      <c r="H37" s="38">
        <v>80</v>
      </c>
      <c r="I37" s="69" t="s">
        <v>152</v>
      </c>
      <c r="J37" s="69" t="s">
        <v>139</v>
      </c>
      <c r="K37" s="189" t="s">
        <v>72</v>
      </c>
      <c r="L37" s="189" t="s">
        <v>80</v>
      </c>
      <c r="M37" s="38"/>
    </row>
    <row r="38" spans="1:13" ht="25.5" customHeight="1">
      <c r="A38" s="27"/>
      <c r="B38" s="70" t="s">
        <v>20</v>
      </c>
      <c r="C38" s="71">
        <f>SUM(C7,C12,C13,C23,C24,C25,C26,C27,C28,C29:C36)</f>
        <v>1093000</v>
      </c>
      <c r="D38" s="71">
        <f>SUM(D7,D12,D13,D23,D24,D25,D26,D27,D28,D29:D36)</f>
        <v>428470</v>
      </c>
      <c r="E38" s="71">
        <f>E7+E12+E13+E23+E24+E25+E26+E27+E28+E29+E30+E31+E32+E33+E34+E37+E35</f>
        <v>1199</v>
      </c>
      <c r="F38" s="71">
        <f t="shared" ref="F38:H38" si="5">F7+F12+F13+F23+F24+F25+F26+F27+F28+F29+F30+F31+F32+F33+F34+F37+F35</f>
        <v>437</v>
      </c>
      <c r="G38" s="71">
        <f t="shared" si="5"/>
        <v>450</v>
      </c>
      <c r="H38" s="71">
        <f t="shared" si="5"/>
        <v>1866</v>
      </c>
      <c r="I38" s="65"/>
      <c r="J38" s="65"/>
      <c r="K38" s="65"/>
      <c r="L38" s="65"/>
      <c r="M38" s="65"/>
    </row>
    <row r="39" spans="1:13" ht="20.100000000000001" customHeight="1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</row>
    <row r="40" spans="1:13" ht="20.100000000000001" customHeight="1">
      <c r="A40" s="72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1:13" ht="20.100000000000001" customHeight="1">
      <c r="A41" s="72"/>
      <c r="B41" s="74" t="s">
        <v>27</v>
      </c>
      <c r="C41" s="75"/>
      <c r="D41" s="75"/>
      <c r="E41" s="73"/>
      <c r="F41" s="73"/>
      <c r="G41" s="73"/>
      <c r="H41" s="73"/>
      <c r="I41" s="73"/>
      <c r="J41" s="73"/>
      <c r="K41" s="73"/>
      <c r="L41" s="73"/>
      <c r="M41" s="73"/>
    </row>
    <row r="42" spans="1:13" ht="20.100000000000001" customHeight="1">
      <c r="A42" s="72"/>
      <c r="B42" s="73" t="s">
        <v>36</v>
      </c>
      <c r="C42" s="75"/>
      <c r="D42" s="75"/>
      <c r="E42" s="73"/>
      <c r="F42" s="73"/>
      <c r="G42" s="73"/>
      <c r="H42" s="73"/>
      <c r="I42" s="73"/>
      <c r="J42" s="73"/>
      <c r="K42" s="73"/>
      <c r="L42" s="73"/>
      <c r="M42" s="73"/>
    </row>
    <row r="43" spans="1:13" ht="20.100000000000001" customHeight="1">
      <c r="A43" s="72"/>
      <c r="B43" s="74" t="s">
        <v>29</v>
      </c>
      <c r="C43" s="75"/>
      <c r="D43" s="75"/>
      <c r="E43" s="73"/>
      <c r="F43" s="73"/>
      <c r="G43" s="73"/>
      <c r="H43" s="73"/>
      <c r="I43" s="73"/>
      <c r="J43" s="73"/>
      <c r="K43" s="73"/>
      <c r="L43" s="73"/>
      <c r="M43" s="73"/>
    </row>
    <row r="44" spans="1:13" ht="20.100000000000001" customHeight="1">
      <c r="A44" s="72"/>
      <c r="B44" s="73" t="s">
        <v>37</v>
      </c>
      <c r="C44" s="75"/>
      <c r="D44" s="75"/>
      <c r="E44" s="73"/>
      <c r="F44" s="73"/>
      <c r="G44" s="73"/>
      <c r="H44" s="73"/>
      <c r="I44" s="73"/>
      <c r="J44" s="73"/>
      <c r="K44" s="73"/>
      <c r="L44" s="73"/>
      <c r="M44" s="73"/>
    </row>
    <row r="45" spans="1:13" ht="20.100000000000001" customHeight="1">
      <c r="A45" s="72"/>
      <c r="B45" s="73" t="s">
        <v>31</v>
      </c>
      <c r="C45" s="75"/>
      <c r="D45" s="75"/>
      <c r="E45" s="73"/>
      <c r="F45" s="73"/>
      <c r="G45" s="73"/>
      <c r="H45" s="73"/>
      <c r="I45" s="73"/>
      <c r="J45" s="73"/>
      <c r="K45" s="73"/>
      <c r="L45" s="73"/>
      <c r="M45" s="73"/>
    </row>
    <row r="46" spans="1:13" ht="20.100000000000001" customHeight="1">
      <c r="A46" s="72"/>
      <c r="B46" s="73" t="s">
        <v>38</v>
      </c>
      <c r="C46" s="75"/>
      <c r="D46" s="75"/>
      <c r="E46" s="73"/>
      <c r="F46" s="73"/>
      <c r="G46" s="73"/>
      <c r="H46" s="73"/>
      <c r="I46" s="73"/>
      <c r="J46" s="73"/>
      <c r="K46" s="73"/>
      <c r="L46" s="73"/>
      <c r="M46" s="73"/>
    </row>
    <row r="47" spans="1:13" ht="20.100000000000001" customHeight="1">
      <c r="A47" s="72"/>
      <c r="B47" s="73" t="s">
        <v>39</v>
      </c>
      <c r="C47" s="75"/>
      <c r="D47" s="75"/>
      <c r="E47" s="73"/>
      <c r="F47" s="73"/>
      <c r="G47" s="73"/>
      <c r="H47" s="73"/>
      <c r="I47" s="73"/>
      <c r="J47" s="73"/>
      <c r="K47" s="73"/>
      <c r="L47" s="73"/>
      <c r="M47" s="73"/>
    </row>
  </sheetData>
  <mergeCells count="13">
    <mergeCell ref="A7:A11"/>
    <mergeCell ref="A13:A22"/>
    <mergeCell ref="A1:M1"/>
    <mergeCell ref="A2:M2"/>
    <mergeCell ref="A3:M3"/>
    <mergeCell ref="A4:M4"/>
    <mergeCell ref="M5:M6"/>
    <mergeCell ref="C5:D5"/>
    <mergeCell ref="E5:H5"/>
    <mergeCell ref="A5:A6"/>
    <mergeCell ref="B5:B6"/>
    <mergeCell ref="I5:J5"/>
    <mergeCell ref="K5:K6"/>
  </mergeCells>
  <pageMargins left="0.23622047244094491" right="0.19685039370078741" top="0.39370078740157483" bottom="0.15748031496062992" header="0.31496062992125984" footer="0.31496062992125984"/>
  <pageSetup paperSize="9" scale="78" orientation="landscape" r:id="rId1"/>
  <rowBreaks count="1" manualBreakCount="1">
    <brk id="3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="90" zoomScaleNormal="90" workbookViewId="0">
      <selection activeCell="J7" sqref="J7"/>
    </sheetView>
  </sheetViews>
  <sheetFormatPr defaultRowHeight="20.100000000000001" customHeight="1"/>
  <cols>
    <col min="1" max="1" width="5.125" style="114" customWidth="1"/>
    <col min="2" max="2" width="48.5" style="73" customWidth="1"/>
    <col min="3" max="3" width="10.625" style="73" customWidth="1"/>
    <col min="4" max="4" width="10.25" style="73" customWidth="1"/>
    <col min="5" max="5" width="7.5" style="73" customWidth="1"/>
    <col min="6" max="6" width="8" style="73" customWidth="1"/>
    <col min="7" max="7" width="12.375" style="73" customWidth="1"/>
    <col min="8" max="8" width="6.625" style="73" customWidth="1"/>
    <col min="9" max="10" width="14.625" style="73" customWidth="1"/>
    <col min="11" max="11" width="12.5" style="73" customWidth="1"/>
    <col min="12" max="12" width="17.125" style="73" customWidth="1"/>
    <col min="13" max="13" width="26.5" style="73" hidden="1" customWidth="1"/>
    <col min="14" max="16384" width="9" style="73"/>
  </cols>
  <sheetData>
    <row r="1" spans="1:13" ht="29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3.25" customHeight="1">
      <c r="A2" s="7" t="s">
        <v>16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24.75" customHeight="1">
      <c r="A3" s="7" t="s">
        <v>21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32.25" customHeight="1">
      <c r="A4" s="8" t="s">
        <v>18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32.25" customHeight="1">
      <c r="A5" s="10" t="s">
        <v>1</v>
      </c>
      <c r="B5" s="10" t="s">
        <v>2</v>
      </c>
      <c r="C5" s="10" t="s">
        <v>3</v>
      </c>
      <c r="D5" s="10"/>
      <c r="E5" s="10" t="s">
        <v>14</v>
      </c>
      <c r="F5" s="10"/>
      <c r="G5" s="10"/>
      <c r="H5" s="10"/>
      <c r="I5" s="10" t="s">
        <v>15</v>
      </c>
      <c r="J5" s="10"/>
      <c r="K5" s="11" t="s">
        <v>13</v>
      </c>
      <c r="L5" s="81" t="s">
        <v>26</v>
      </c>
      <c r="M5" s="13" t="s">
        <v>12</v>
      </c>
    </row>
    <row r="6" spans="1:13" ht="36.75" customHeight="1">
      <c r="A6" s="10"/>
      <c r="B6" s="10"/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5" t="s">
        <v>10</v>
      </c>
      <c r="J6" s="15" t="s">
        <v>11</v>
      </c>
      <c r="K6" s="11"/>
      <c r="L6" s="81" t="s">
        <v>25</v>
      </c>
      <c r="M6" s="17"/>
    </row>
    <row r="7" spans="1:13" s="87" customFormat="1" ht="147">
      <c r="A7" s="66">
        <v>1</v>
      </c>
      <c r="B7" s="82" t="s">
        <v>57</v>
      </c>
      <c r="C7" s="83">
        <v>180000</v>
      </c>
      <c r="D7" s="84"/>
      <c r="E7" s="85">
        <v>20</v>
      </c>
      <c r="F7" s="22">
        <v>6</v>
      </c>
      <c r="G7" s="22">
        <v>0</v>
      </c>
      <c r="H7" s="22">
        <v>26</v>
      </c>
      <c r="I7" s="23" t="s">
        <v>150</v>
      </c>
      <c r="J7" s="23" t="s">
        <v>153</v>
      </c>
      <c r="K7" s="22" t="s">
        <v>69</v>
      </c>
      <c r="L7" s="34" t="s">
        <v>91</v>
      </c>
      <c r="M7" s="86"/>
    </row>
    <row r="8" spans="1:13" s="87" customFormat="1" ht="102.75" customHeight="1">
      <c r="A8" s="66">
        <v>2</v>
      </c>
      <c r="B8" s="36" t="s">
        <v>58</v>
      </c>
      <c r="C8" s="37">
        <v>35000</v>
      </c>
      <c r="D8" s="84"/>
      <c r="E8" s="88">
        <v>10</v>
      </c>
      <c r="F8" s="22">
        <v>20</v>
      </c>
      <c r="G8" s="22">
        <v>30</v>
      </c>
      <c r="H8" s="22">
        <v>60</v>
      </c>
      <c r="I8" s="23" t="s">
        <v>157</v>
      </c>
      <c r="J8" s="23" t="s">
        <v>158</v>
      </c>
      <c r="K8" s="22" t="s">
        <v>78</v>
      </c>
      <c r="L8" s="34" t="s">
        <v>106</v>
      </c>
      <c r="M8" s="38"/>
    </row>
    <row r="9" spans="1:13" s="87" customFormat="1" ht="163.5" customHeight="1">
      <c r="A9" s="89">
        <v>3</v>
      </c>
      <c r="B9" s="90" t="s">
        <v>59</v>
      </c>
      <c r="C9" s="37">
        <f>SUM(C10:C15)</f>
        <v>250000</v>
      </c>
      <c r="D9" s="91"/>
      <c r="E9" s="92">
        <f>SUM(E10:E15)</f>
        <v>193</v>
      </c>
      <c r="F9" s="92">
        <f t="shared" ref="F9:H9" si="0">SUM(F10:F15)</f>
        <v>29</v>
      </c>
      <c r="G9" s="92">
        <f t="shared" si="0"/>
        <v>0</v>
      </c>
      <c r="H9" s="92">
        <f t="shared" si="0"/>
        <v>222</v>
      </c>
      <c r="I9" s="23" t="s">
        <v>144</v>
      </c>
      <c r="J9" s="23" t="s">
        <v>159</v>
      </c>
      <c r="K9" s="22" t="s">
        <v>90</v>
      </c>
      <c r="L9" s="34" t="s">
        <v>92</v>
      </c>
      <c r="M9" s="38"/>
    </row>
    <row r="10" spans="1:13" s="87" customFormat="1" ht="144.75" customHeight="1">
      <c r="A10" s="89"/>
      <c r="B10" s="93" t="s">
        <v>123</v>
      </c>
      <c r="C10" s="94">
        <v>30400</v>
      </c>
      <c r="D10" s="115"/>
      <c r="E10" s="116">
        <v>34</v>
      </c>
      <c r="F10" s="77">
        <v>6</v>
      </c>
      <c r="G10" s="77">
        <v>0</v>
      </c>
      <c r="H10" s="77">
        <v>40</v>
      </c>
      <c r="I10" s="78" t="s">
        <v>144</v>
      </c>
      <c r="J10" s="78" t="s">
        <v>159</v>
      </c>
      <c r="K10" s="193" t="s">
        <v>78</v>
      </c>
      <c r="L10" s="117" t="s">
        <v>92</v>
      </c>
      <c r="M10" s="49"/>
    </row>
    <row r="11" spans="1:13" s="87" customFormat="1" ht="148.5" customHeight="1">
      <c r="A11" s="89"/>
      <c r="B11" s="93" t="s">
        <v>124</v>
      </c>
      <c r="C11" s="94">
        <v>25800</v>
      </c>
      <c r="D11" s="115"/>
      <c r="E11" s="116">
        <v>44</v>
      </c>
      <c r="F11" s="77">
        <v>6</v>
      </c>
      <c r="G11" s="77">
        <v>0</v>
      </c>
      <c r="H11" s="77">
        <v>50</v>
      </c>
      <c r="I11" s="78" t="s">
        <v>144</v>
      </c>
      <c r="J11" s="78" t="s">
        <v>159</v>
      </c>
      <c r="K11" s="193" t="s">
        <v>78</v>
      </c>
      <c r="L11" s="117" t="s">
        <v>92</v>
      </c>
      <c r="M11" s="38"/>
    </row>
    <row r="12" spans="1:13" s="87" customFormat="1" ht="152.25" customHeight="1">
      <c r="A12" s="89"/>
      <c r="B12" s="93" t="s">
        <v>125</v>
      </c>
      <c r="C12" s="94">
        <v>118000</v>
      </c>
      <c r="D12" s="115"/>
      <c r="E12" s="116">
        <v>27</v>
      </c>
      <c r="F12" s="77">
        <v>3</v>
      </c>
      <c r="G12" s="77">
        <v>0</v>
      </c>
      <c r="H12" s="77">
        <v>30</v>
      </c>
      <c r="I12" s="78" t="s">
        <v>144</v>
      </c>
      <c r="J12" s="78" t="s">
        <v>159</v>
      </c>
      <c r="K12" s="193" t="s">
        <v>69</v>
      </c>
      <c r="L12" s="117" t="s">
        <v>92</v>
      </c>
      <c r="M12" s="95"/>
    </row>
    <row r="13" spans="1:13" s="87" customFormat="1" ht="149.25" customHeight="1">
      <c r="A13" s="89"/>
      <c r="B13" s="93" t="s">
        <v>126</v>
      </c>
      <c r="C13" s="94">
        <v>11700</v>
      </c>
      <c r="D13" s="115"/>
      <c r="E13" s="116">
        <v>26</v>
      </c>
      <c r="F13" s="77">
        <v>4</v>
      </c>
      <c r="G13" s="77">
        <v>0</v>
      </c>
      <c r="H13" s="77">
        <v>30</v>
      </c>
      <c r="I13" s="78" t="s">
        <v>144</v>
      </c>
      <c r="J13" s="78" t="s">
        <v>159</v>
      </c>
      <c r="K13" s="193" t="s">
        <v>71</v>
      </c>
      <c r="L13" s="117" t="s">
        <v>92</v>
      </c>
      <c r="M13" s="95"/>
    </row>
    <row r="14" spans="1:13" s="87" customFormat="1" ht="147.75" customHeight="1">
      <c r="A14" s="89"/>
      <c r="B14" s="93" t="s">
        <v>127</v>
      </c>
      <c r="C14" s="94">
        <v>20200</v>
      </c>
      <c r="D14" s="115"/>
      <c r="E14" s="116">
        <v>34</v>
      </c>
      <c r="F14" s="77">
        <v>6</v>
      </c>
      <c r="G14" s="77">
        <v>0</v>
      </c>
      <c r="H14" s="77">
        <v>40</v>
      </c>
      <c r="I14" s="78" t="s">
        <v>144</v>
      </c>
      <c r="J14" s="78" t="s">
        <v>159</v>
      </c>
      <c r="K14" s="193" t="s">
        <v>72</v>
      </c>
      <c r="L14" s="117" t="s">
        <v>92</v>
      </c>
      <c r="M14" s="96"/>
    </row>
    <row r="15" spans="1:13" s="87" customFormat="1" ht="153" customHeight="1">
      <c r="A15" s="89"/>
      <c r="B15" s="93" t="s">
        <v>128</v>
      </c>
      <c r="C15" s="97">
        <v>43900</v>
      </c>
      <c r="D15" s="115"/>
      <c r="E15" s="116">
        <v>28</v>
      </c>
      <c r="F15" s="77">
        <v>4</v>
      </c>
      <c r="G15" s="77">
        <v>0</v>
      </c>
      <c r="H15" s="77">
        <v>32</v>
      </c>
      <c r="I15" s="78" t="s">
        <v>144</v>
      </c>
      <c r="J15" s="78" t="s">
        <v>159</v>
      </c>
      <c r="K15" s="193" t="s">
        <v>74</v>
      </c>
      <c r="L15" s="117" t="s">
        <v>92</v>
      </c>
      <c r="M15" s="96"/>
    </row>
    <row r="16" spans="1:13" s="75" customFormat="1" ht="28.5" customHeight="1">
      <c r="A16" s="98"/>
      <c r="B16" s="99" t="s">
        <v>20</v>
      </c>
      <c r="C16" s="100">
        <f>SUM(C7:C9)</f>
        <v>465000</v>
      </c>
      <c r="D16" s="100">
        <f t="shared" ref="D16:H16" si="1">SUM(D7:D9)</f>
        <v>0</v>
      </c>
      <c r="E16" s="100">
        <f t="shared" si="1"/>
        <v>223</v>
      </c>
      <c r="F16" s="100">
        <f t="shared" si="1"/>
        <v>55</v>
      </c>
      <c r="G16" s="100">
        <f t="shared" si="1"/>
        <v>30</v>
      </c>
      <c r="H16" s="100">
        <f t="shared" si="1"/>
        <v>308</v>
      </c>
      <c r="I16" s="65"/>
      <c r="J16" s="65"/>
      <c r="K16" s="55"/>
      <c r="L16" s="101"/>
      <c r="M16" s="95"/>
    </row>
    <row r="17" spans="1:13" ht="21" customHeight="1">
      <c r="A17" s="102"/>
      <c r="B17" s="103"/>
      <c r="C17" s="75"/>
      <c r="D17" s="104"/>
      <c r="E17" s="75"/>
      <c r="F17" s="75"/>
      <c r="G17" s="75"/>
      <c r="H17" s="75"/>
      <c r="I17" s="75"/>
      <c r="J17" s="75"/>
      <c r="K17" s="75"/>
      <c r="L17" s="75"/>
      <c r="M17" s="105"/>
    </row>
    <row r="18" spans="1:13" ht="20.100000000000001" customHeight="1">
      <c r="A18" s="102"/>
      <c r="B18" s="74" t="s">
        <v>27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106"/>
    </row>
    <row r="19" spans="1:13" ht="21.75" customHeight="1">
      <c r="A19" s="102"/>
      <c r="B19" s="73" t="s">
        <v>28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106"/>
    </row>
    <row r="20" spans="1:13" ht="20.100000000000001" customHeight="1">
      <c r="A20" s="102"/>
      <c r="B20" s="74" t="s">
        <v>29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106"/>
    </row>
    <row r="21" spans="1:13" ht="22.5" customHeight="1">
      <c r="A21" s="102"/>
      <c r="B21" s="73" t="s">
        <v>30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106"/>
    </row>
    <row r="22" spans="1:13" ht="21.75" customHeight="1">
      <c r="A22" s="102"/>
      <c r="B22" s="73" t="s">
        <v>31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107"/>
    </row>
    <row r="23" spans="1:13" ht="24.75" customHeight="1">
      <c r="A23" s="102"/>
      <c r="B23" s="73" t="s">
        <v>32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106"/>
    </row>
    <row r="24" spans="1:13" ht="21" customHeight="1">
      <c r="A24" s="102"/>
      <c r="B24" s="73" t="s">
        <v>33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108"/>
    </row>
    <row r="25" spans="1:13" ht="48" customHeight="1">
      <c r="A25" s="102"/>
      <c r="B25" s="109"/>
      <c r="C25" s="75"/>
      <c r="D25" s="110"/>
      <c r="E25" s="75"/>
      <c r="F25" s="75"/>
      <c r="G25" s="75"/>
      <c r="H25" s="75"/>
      <c r="I25" s="75"/>
      <c r="J25" s="75"/>
      <c r="K25" s="75"/>
      <c r="L25" s="75"/>
      <c r="M25" s="108"/>
    </row>
    <row r="26" spans="1:13" ht="43.5" customHeight="1">
      <c r="A26" s="102"/>
      <c r="B26" s="111"/>
      <c r="C26" s="112"/>
      <c r="D26" s="113"/>
      <c r="E26" s="75"/>
      <c r="F26" s="75"/>
      <c r="G26" s="75"/>
      <c r="H26" s="75"/>
      <c r="I26" s="75"/>
      <c r="J26" s="75"/>
      <c r="K26" s="75"/>
      <c r="L26" s="75"/>
      <c r="M26" s="75"/>
    </row>
  </sheetData>
  <mergeCells count="12">
    <mergeCell ref="A9:A15"/>
    <mergeCell ref="M5:M6"/>
    <mergeCell ref="A1:M1"/>
    <mergeCell ref="A2:M2"/>
    <mergeCell ref="A3:M3"/>
    <mergeCell ref="A4:M4"/>
    <mergeCell ref="A5:A6"/>
    <mergeCell ref="B5:B6"/>
    <mergeCell ref="C5:D5"/>
    <mergeCell ref="E5:H5"/>
    <mergeCell ref="I5:J5"/>
    <mergeCell ref="K5:K6"/>
  </mergeCells>
  <pageMargins left="0.31496062992125984" right="0.19685039370078741" top="0.27559055118110237" bottom="0.15748031496062992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topLeftCell="A4" zoomScale="90" zoomScaleNormal="100" zoomScaleSheetLayoutView="90" workbookViewId="0">
      <selection activeCell="L7" sqref="L7"/>
    </sheetView>
  </sheetViews>
  <sheetFormatPr defaultRowHeight="20.100000000000001" customHeight="1"/>
  <cols>
    <col min="1" max="1" width="5.125" style="73" customWidth="1"/>
    <col min="2" max="2" width="47.25" style="73" customWidth="1"/>
    <col min="3" max="4" width="10.625" style="73" customWidth="1"/>
    <col min="5" max="6" width="9" style="73"/>
    <col min="7" max="7" width="12.375" style="73" customWidth="1"/>
    <col min="8" max="8" width="7.25" style="73" customWidth="1"/>
    <col min="9" max="9" width="13.25" style="73" customWidth="1"/>
    <col min="10" max="10" width="13.125" style="73" customWidth="1"/>
    <col min="11" max="11" width="13.625" style="73" customWidth="1"/>
    <col min="12" max="12" width="15.125" style="73" customWidth="1"/>
    <col min="13" max="13" width="0.125" style="73" hidden="1" customWidth="1"/>
    <col min="14" max="16384" width="9" style="73"/>
  </cols>
  <sheetData>
    <row r="1" spans="1:13" ht="29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>
      <c r="A2" s="7" t="s">
        <v>35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33.75" customHeight="1">
      <c r="A3" s="7" t="s">
        <v>21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42.75" customHeight="1">
      <c r="A4" s="7" t="s">
        <v>17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32.25" customHeight="1">
      <c r="A5" s="10" t="s">
        <v>1</v>
      </c>
      <c r="B5" s="10" t="s">
        <v>2</v>
      </c>
      <c r="C5" s="10" t="s">
        <v>3</v>
      </c>
      <c r="D5" s="10"/>
      <c r="E5" s="10" t="s">
        <v>14</v>
      </c>
      <c r="F5" s="10"/>
      <c r="G5" s="10"/>
      <c r="H5" s="10"/>
      <c r="I5" s="10" t="s">
        <v>15</v>
      </c>
      <c r="J5" s="10"/>
      <c r="K5" s="118" t="s">
        <v>13</v>
      </c>
      <c r="L5" s="12" t="s">
        <v>26</v>
      </c>
      <c r="M5" s="13" t="s">
        <v>12</v>
      </c>
    </row>
    <row r="6" spans="1:13" ht="36.75" customHeight="1">
      <c r="A6" s="10"/>
      <c r="B6" s="10"/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5" t="s">
        <v>10</v>
      </c>
      <c r="J6" s="15" t="s">
        <v>11</v>
      </c>
      <c r="K6" s="119"/>
      <c r="L6" s="16" t="s">
        <v>25</v>
      </c>
      <c r="M6" s="13"/>
    </row>
    <row r="7" spans="1:13" s="123" customFormat="1" ht="147">
      <c r="A7" s="66">
        <v>1</v>
      </c>
      <c r="B7" s="120" t="s">
        <v>34</v>
      </c>
      <c r="C7" s="121">
        <v>82000</v>
      </c>
      <c r="D7" s="38"/>
      <c r="E7" s="38">
        <v>0</v>
      </c>
      <c r="F7" s="38">
        <v>45</v>
      </c>
      <c r="G7" s="38">
        <v>0</v>
      </c>
      <c r="H7" s="38">
        <v>45</v>
      </c>
      <c r="I7" s="202" t="s">
        <v>160</v>
      </c>
      <c r="J7" s="23" t="s">
        <v>161</v>
      </c>
      <c r="K7" s="194">
        <v>22737</v>
      </c>
      <c r="L7" s="34" t="s">
        <v>101</v>
      </c>
      <c r="M7" s="122"/>
    </row>
    <row r="8" spans="1:13" s="123" customFormat="1" ht="85.5" customHeight="1">
      <c r="A8" s="124">
        <v>2</v>
      </c>
      <c r="B8" s="125" t="s">
        <v>22</v>
      </c>
      <c r="C8" s="126">
        <v>80000</v>
      </c>
      <c r="D8" s="127"/>
      <c r="E8" s="128">
        <f>SUM(E9:E12)</f>
        <v>160</v>
      </c>
      <c r="F8" s="128">
        <f t="shared" ref="F8:H8" si="0">SUM(F9:F12)</f>
        <v>79</v>
      </c>
      <c r="G8" s="128">
        <f t="shared" si="0"/>
        <v>90</v>
      </c>
      <c r="H8" s="128">
        <f t="shared" si="0"/>
        <v>329</v>
      </c>
      <c r="I8" s="128"/>
      <c r="J8" s="128"/>
      <c r="K8" s="195" t="s">
        <v>73</v>
      </c>
      <c r="L8" s="196" t="s">
        <v>102</v>
      </c>
      <c r="M8" s="41"/>
    </row>
    <row r="9" spans="1:13" ht="147">
      <c r="A9" s="129"/>
      <c r="B9" s="130" t="s">
        <v>129</v>
      </c>
      <c r="C9" s="131">
        <v>4700</v>
      </c>
      <c r="D9" s="140"/>
      <c r="E9" s="141">
        <v>20</v>
      </c>
      <c r="F9" s="141">
        <v>15</v>
      </c>
      <c r="G9" s="141">
        <v>0</v>
      </c>
      <c r="H9" s="141">
        <v>35</v>
      </c>
      <c r="I9" s="142" t="s">
        <v>162</v>
      </c>
      <c r="J9" s="142" t="s">
        <v>161</v>
      </c>
      <c r="K9" s="197" t="s">
        <v>69</v>
      </c>
      <c r="L9" s="198" t="s">
        <v>102</v>
      </c>
      <c r="M9" s="132"/>
    </row>
    <row r="10" spans="1:13" ht="147">
      <c r="A10" s="124"/>
      <c r="B10" s="130" t="s">
        <v>130</v>
      </c>
      <c r="C10" s="131">
        <v>30000</v>
      </c>
      <c r="D10" s="140"/>
      <c r="E10" s="141">
        <v>60</v>
      </c>
      <c r="F10" s="141">
        <v>24</v>
      </c>
      <c r="G10" s="141">
        <v>50</v>
      </c>
      <c r="H10" s="141">
        <v>134</v>
      </c>
      <c r="I10" s="142" t="s">
        <v>162</v>
      </c>
      <c r="J10" s="142" t="s">
        <v>161</v>
      </c>
      <c r="K10" s="197" t="s">
        <v>70</v>
      </c>
      <c r="L10" s="198" t="s">
        <v>102</v>
      </c>
      <c r="M10" s="133"/>
    </row>
    <row r="11" spans="1:13" ht="147">
      <c r="A11" s="134"/>
      <c r="B11" s="130" t="s">
        <v>131</v>
      </c>
      <c r="C11" s="131">
        <v>11400</v>
      </c>
      <c r="D11" s="140"/>
      <c r="E11" s="141">
        <v>10</v>
      </c>
      <c r="F11" s="141">
        <v>10</v>
      </c>
      <c r="G11" s="141">
        <v>40</v>
      </c>
      <c r="H11" s="141">
        <v>60</v>
      </c>
      <c r="I11" s="142" t="s">
        <v>162</v>
      </c>
      <c r="J11" s="142" t="s">
        <v>161</v>
      </c>
      <c r="K11" s="197" t="s">
        <v>71</v>
      </c>
      <c r="L11" s="198" t="s">
        <v>102</v>
      </c>
      <c r="M11" s="133"/>
    </row>
    <row r="12" spans="1:13" ht="147">
      <c r="A12" s="129"/>
      <c r="B12" s="135" t="s">
        <v>132</v>
      </c>
      <c r="C12" s="136">
        <v>33900</v>
      </c>
      <c r="D12" s="143"/>
      <c r="E12" s="144">
        <v>70</v>
      </c>
      <c r="F12" s="144">
        <v>30</v>
      </c>
      <c r="G12" s="144">
        <v>0</v>
      </c>
      <c r="H12" s="144">
        <v>100</v>
      </c>
      <c r="I12" s="145" t="s">
        <v>162</v>
      </c>
      <c r="J12" s="145" t="s">
        <v>161</v>
      </c>
      <c r="K12" s="199" t="s">
        <v>72</v>
      </c>
      <c r="L12" s="200" t="s">
        <v>102</v>
      </c>
      <c r="M12" s="133"/>
    </row>
    <row r="13" spans="1:13" ht="147">
      <c r="A13" s="66">
        <v>3</v>
      </c>
      <c r="B13" s="86" t="s">
        <v>23</v>
      </c>
      <c r="C13" s="137"/>
      <c r="D13" s="138">
        <v>43000</v>
      </c>
      <c r="E13" s="38">
        <v>130</v>
      </c>
      <c r="F13" s="38">
        <v>12</v>
      </c>
      <c r="G13" s="47">
        <v>0</v>
      </c>
      <c r="H13" s="47">
        <v>142</v>
      </c>
      <c r="I13" s="48" t="s">
        <v>162</v>
      </c>
      <c r="J13" s="48" t="s">
        <v>161</v>
      </c>
      <c r="K13" s="201" t="s">
        <v>71</v>
      </c>
      <c r="L13" s="189" t="s">
        <v>105</v>
      </c>
      <c r="M13" s="133"/>
    </row>
    <row r="14" spans="1:13" ht="30.75" customHeight="1">
      <c r="A14" s="65"/>
      <c r="B14" s="70" t="s">
        <v>20</v>
      </c>
      <c r="C14" s="139">
        <f>SUM(C7:C8)</f>
        <v>162000</v>
      </c>
      <c r="D14" s="139">
        <f>SUM(D13)</f>
        <v>43000</v>
      </c>
      <c r="E14" s="65">
        <f>E7+E8+E13</f>
        <v>290</v>
      </c>
      <c r="F14" s="65">
        <f t="shared" ref="F14:H14" si="1">F7+F8+F13</f>
        <v>136</v>
      </c>
      <c r="G14" s="65">
        <f t="shared" si="1"/>
        <v>90</v>
      </c>
      <c r="H14" s="65">
        <f t="shared" si="1"/>
        <v>516</v>
      </c>
      <c r="I14" s="65"/>
      <c r="J14" s="65"/>
      <c r="K14" s="65"/>
      <c r="L14" s="65"/>
      <c r="M14" s="65"/>
    </row>
    <row r="15" spans="1:13" ht="20.100000000000001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</row>
    <row r="16" spans="1:13" ht="20.100000000000001" customHeight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</row>
    <row r="17" spans="1:13" ht="20.100000000000001" customHeight="1">
      <c r="A17" s="75"/>
      <c r="B17" s="74" t="s">
        <v>27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</row>
    <row r="18" spans="1:13" ht="20.100000000000001" customHeight="1">
      <c r="A18" s="75"/>
      <c r="B18" s="73" t="s">
        <v>36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13" ht="20.100000000000001" customHeight="1">
      <c r="A19" s="75"/>
      <c r="B19" s="74" t="s">
        <v>29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13" ht="20.100000000000001" customHeight="1">
      <c r="A20" s="75"/>
      <c r="B20" s="73" t="s">
        <v>37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3" ht="20.100000000000001" customHeight="1">
      <c r="A21" s="75"/>
      <c r="B21" s="73" t="s">
        <v>31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</row>
    <row r="22" spans="1:13" ht="20.100000000000001" customHeight="1">
      <c r="A22" s="75"/>
      <c r="B22" s="73" t="s">
        <v>38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</row>
    <row r="23" spans="1:13" ht="20.100000000000001" customHeight="1">
      <c r="A23" s="75"/>
      <c r="B23" s="73" t="s">
        <v>39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</sheetData>
  <mergeCells count="11">
    <mergeCell ref="M5:M6"/>
    <mergeCell ref="A1:M1"/>
    <mergeCell ref="A2:M2"/>
    <mergeCell ref="A3:M3"/>
    <mergeCell ref="A4:M4"/>
    <mergeCell ref="A5:A6"/>
    <mergeCell ref="B5:B6"/>
    <mergeCell ref="C5:D5"/>
    <mergeCell ref="E5:H5"/>
    <mergeCell ref="I5:J5"/>
    <mergeCell ref="K5:K6"/>
  </mergeCells>
  <pageMargins left="0.31496062992125984" right="0.19685039370078741" top="0.27559055118110237" bottom="0.74803149606299213" header="0.31496062992125984" footer="0.31496062992125984"/>
  <pageSetup paperSize="9" scale="80" orientation="landscape" r:id="rId1"/>
  <rowBreaks count="1" manualBreakCount="1">
    <brk id="1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view="pageBreakPreview" topLeftCell="A15" zoomScale="90" zoomScaleNormal="100" zoomScaleSheetLayoutView="90" workbookViewId="0">
      <selection activeCell="J7" sqref="J7"/>
    </sheetView>
  </sheetViews>
  <sheetFormatPr defaultRowHeight="20.100000000000001" customHeight="1"/>
  <cols>
    <col min="1" max="1" width="5.125" style="73" customWidth="1"/>
    <col min="2" max="2" width="44.375" style="73" customWidth="1"/>
    <col min="3" max="4" width="10.625" style="73" customWidth="1"/>
    <col min="5" max="6" width="9" style="73"/>
    <col min="7" max="7" width="12.375" style="73" customWidth="1"/>
    <col min="8" max="8" width="7.25" style="73" customWidth="1"/>
    <col min="9" max="9" width="16" style="73" customWidth="1"/>
    <col min="10" max="10" width="21.5" style="73" customWidth="1"/>
    <col min="11" max="11" width="14" style="73" customWidth="1"/>
    <col min="12" max="12" width="13.25" style="73" customWidth="1"/>
    <col min="13" max="13" width="23" style="73" hidden="1" customWidth="1"/>
    <col min="14" max="16384" width="9" style="73"/>
  </cols>
  <sheetData>
    <row r="1" spans="1:13" ht="29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>
      <c r="A2" s="7" t="s">
        <v>35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33.75" customHeight="1">
      <c r="A3" s="7" t="s">
        <v>21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42.75" customHeight="1">
      <c r="A4" s="7" t="s">
        <v>24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32.25" customHeight="1">
      <c r="A5" s="10" t="s">
        <v>1</v>
      </c>
      <c r="B5" s="10" t="s">
        <v>2</v>
      </c>
      <c r="C5" s="10" t="s">
        <v>3</v>
      </c>
      <c r="D5" s="10"/>
      <c r="E5" s="10" t="s">
        <v>14</v>
      </c>
      <c r="F5" s="10"/>
      <c r="G5" s="10"/>
      <c r="H5" s="10"/>
      <c r="I5" s="10" t="s">
        <v>15</v>
      </c>
      <c r="J5" s="10"/>
      <c r="K5" s="118" t="s">
        <v>13</v>
      </c>
      <c r="L5" s="12" t="s">
        <v>26</v>
      </c>
      <c r="M5" s="13" t="s">
        <v>12</v>
      </c>
    </row>
    <row r="6" spans="1:13" ht="36.75" customHeight="1">
      <c r="A6" s="10"/>
      <c r="B6" s="10"/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5" t="s">
        <v>10</v>
      </c>
      <c r="J6" s="15" t="s">
        <v>11</v>
      </c>
      <c r="K6" s="119"/>
      <c r="L6" s="16" t="s">
        <v>25</v>
      </c>
      <c r="M6" s="13"/>
    </row>
    <row r="7" spans="1:13" ht="349.5" customHeight="1">
      <c r="A7" s="146">
        <v>1</v>
      </c>
      <c r="B7" s="147" t="s">
        <v>184</v>
      </c>
      <c r="C7" s="148">
        <v>140000</v>
      </c>
      <c r="D7" s="65"/>
      <c r="E7" s="203">
        <f>SUM(E8:E15)</f>
        <v>4</v>
      </c>
      <c r="F7" s="203">
        <f t="shared" ref="F7:H7" si="0">SUM(F8:F15)</f>
        <v>16</v>
      </c>
      <c r="G7" s="203">
        <f t="shared" si="0"/>
        <v>160</v>
      </c>
      <c r="H7" s="203">
        <f t="shared" si="0"/>
        <v>180</v>
      </c>
      <c r="I7" s="149" t="s">
        <v>163</v>
      </c>
      <c r="J7" s="149" t="s">
        <v>164</v>
      </c>
      <c r="K7" s="167" t="s">
        <v>68</v>
      </c>
      <c r="L7" s="187" t="s">
        <v>60</v>
      </c>
      <c r="M7" s="65"/>
    </row>
    <row r="8" spans="1:13" ht="281.25" customHeight="1">
      <c r="A8" s="150"/>
      <c r="B8" s="151" t="s">
        <v>165</v>
      </c>
      <c r="C8" s="152">
        <v>13000</v>
      </c>
      <c r="D8" s="160"/>
      <c r="E8" s="204">
        <v>0</v>
      </c>
      <c r="F8" s="204">
        <v>2</v>
      </c>
      <c r="G8" s="204">
        <v>14</v>
      </c>
      <c r="H8" s="204">
        <f>SUM(E8:G8)</f>
        <v>16</v>
      </c>
      <c r="I8" s="161" t="s">
        <v>166</v>
      </c>
      <c r="J8" s="161" t="s">
        <v>167</v>
      </c>
      <c r="K8" s="208">
        <v>22767</v>
      </c>
      <c r="L8" s="209" t="s">
        <v>61</v>
      </c>
      <c r="M8" s="153"/>
    </row>
    <row r="9" spans="1:13" ht="231">
      <c r="A9" s="150"/>
      <c r="B9" s="154" t="s">
        <v>133</v>
      </c>
      <c r="C9" s="155">
        <v>12000</v>
      </c>
      <c r="D9" s="162"/>
      <c r="E9" s="205">
        <v>1</v>
      </c>
      <c r="F9" s="205">
        <v>1</v>
      </c>
      <c r="G9" s="205">
        <v>18</v>
      </c>
      <c r="H9" s="205">
        <f t="shared" ref="H9:H15" si="1">SUM(E9:G9)</f>
        <v>20</v>
      </c>
      <c r="I9" s="163" t="s">
        <v>168</v>
      </c>
      <c r="J9" s="163" t="s">
        <v>169</v>
      </c>
      <c r="K9" s="210">
        <v>22647</v>
      </c>
      <c r="L9" s="211" t="s">
        <v>62</v>
      </c>
      <c r="M9" s="156"/>
    </row>
    <row r="10" spans="1:13" ht="210">
      <c r="A10" s="150"/>
      <c r="B10" s="154" t="s">
        <v>134</v>
      </c>
      <c r="C10" s="155">
        <v>30000</v>
      </c>
      <c r="D10" s="162"/>
      <c r="E10" s="205">
        <v>1</v>
      </c>
      <c r="F10" s="205">
        <v>1</v>
      </c>
      <c r="G10" s="205">
        <v>18</v>
      </c>
      <c r="H10" s="205">
        <f t="shared" si="1"/>
        <v>20</v>
      </c>
      <c r="I10" s="163" t="s">
        <v>170</v>
      </c>
      <c r="J10" s="163" t="s">
        <v>171</v>
      </c>
      <c r="K10" s="210">
        <v>22647</v>
      </c>
      <c r="L10" s="212" t="s">
        <v>63</v>
      </c>
      <c r="M10" s="65"/>
    </row>
    <row r="11" spans="1:13" ht="409.5" customHeight="1">
      <c r="A11" s="150"/>
      <c r="B11" s="154" t="s">
        <v>135</v>
      </c>
      <c r="C11" s="155">
        <v>24000</v>
      </c>
      <c r="D11" s="162"/>
      <c r="E11" s="205">
        <v>0</v>
      </c>
      <c r="F11" s="205">
        <v>3</v>
      </c>
      <c r="G11" s="205">
        <v>19</v>
      </c>
      <c r="H11" s="205">
        <f t="shared" si="1"/>
        <v>22</v>
      </c>
      <c r="I11" s="163" t="s">
        <v>172</v>
      </c>
      <c r="J11" s="163" t="s">
        <v>173</v>
      </c>
      <c r="K11" s="210">
        <v>22737</v>
      </c>
      <c r="L11" s="212" t="s">
        <v>64</v>
      </c>
      <c r="M11" s="65"/>
    </row>
    <row r="12" spans="1:13" ht="197.25" customHeight="1">
      <c r="A12" s="150"/>
      <c r="B12" s="154" t="s">
        <v>183</v>
      </c>
      <c r="C12" s="155">
        <v>30000</v>
      </c>
      <c r="D12" s="162"/>
      <c r="E12" s="205">
        <v>1</v>
      </c>
      <c r="F12" s="205">
        <v>2</v>
      </c>
      <c r="G12" s="205">
        <v>27</v>
      </c>
      <c r="H12" s="205">
        <f t="shared" si="1"/>
        <v>30</v>
      </c>
      <c r="I12" s="163" t="s">
        <v>174</v>
      </c>
      <c r="J12" s="163" t="s">
        <v>175</v>
      </c>
      <c r="K12" s="210">
        <v>22616</v>
      </c>
      <c r="L12" s="212" t="s">
        <v>65</v>
      </c>
      <c r="M12" s="65"/>
    </row>
    <row r="13" spans="1:13" ht="252">
      <c r="A13" s="150"/>
      <c r="B13" s="154" t="s">
        <v>136</v>
      </c>
      <c r="C13" s="155">
        <v>13000</v>
      </c>
      <c r="D13" s="162"/>
      <c r="E13" s="205">
        <v>0</v>
      </c>
      <c r="F13" s="205">
        <v>3</v>
      </c>
      <c r="G13" s="205">
        <v>19</v>
      </c>
      <c r="H13" s="205">
        <f t="shared" si="1"/>
        <v>22</v>
      </c>
      <c r="I13" s="163" t="s">
        <v>176</v>
      </c>
      <c r="J13" s="163" t="s">
        <v>177</v>
      </c>
      <c r="K13" s="210">
        <v>22767</v>
      </c>
      <c r="L13" s="212" t="s">
        <v>66</v>
      </c>
      <c r="M13" s="65"/>
    </row>
    <row r="14" spans="1:13" ht="336">
      <c r="A14" s="150"/>
      <c r="B14" s="154" t="s">
        <v>137</v>
      </c>
      <c r="C14" s="155">
        <v>13000</v>
      </c>
      <c r="D14" s="162"/>
      <c r="E14" s="205">
        <v>1</v>
      </c>
      <c r="F14" s="205">
        <v>2</v>
      </c>
      <c r="G14" s="205">
        <v>27</v>
      </c>
      <c r="H14" s="205">
        <f t="shared" si="1"/>
        <v>30</v>
      </c>
      <c r="I14" s="163" t="s">
        <v>178</v>
      </c>
      <c r="J14" s="163" t="s">
        <v>179</v>
      </c>
      <c r="K14" s="210">
        <v>22647</v>
      </c>
      <c r="L14" s="212" t="s">
        <v>67</v>
      </c>
      <c r="M14" s="65"/>
    </row>
    <row r="15" spans="1:13" ht="210">
      <c r="A15" s="157"/>
      <c r="B15" s="158" t="s">
        <v>180</v>
      </c>
      <c r="C15" s="159">
        <v>5000</v>
      </c>
      <c r="D15" s="164"/>
      <c r="E15" s="206">
        <v>0</v>
      </c>
      <c r="F15" s="206">
        <v>2</v>
      </c>
      <c r="G15" s="206">
        <v>18</v>
      </c>
      <c r="H15" s="207">
        <f t="shared" si="1"/>
        <v>20</v>
      </c>
      <c r="I15" s="165" t="s">
        <v>181</v>
      </c>
      <c r="J15" s="165" t="s">
        <v>182</v>
      </c>
      <c r="K15" s="213">
        <v>22859</v>
      </c>
      <c r="L15" s="214" t="s">
        <v>60</v>
      </c>
      <c r="M15" s="65"/>
    </row>
    <row r="16" spans="1:13" ht="25.5" customHeight="1">
      <c r="A16" s="65"/>
      <c r="B16" s="70" t="s">
        <v>20</v>
      </c>
      <c r="C16" s="71">
        <f>SUM(C7)</f>
        <v>140000</v>
      </c>
      <c r="D16" s="71">
        <f>SUM(D7)</f>
        <v>0</v>
      </c>
      <c r="E16" s="65">
        <f>E7</f>
        <v>4</v>
      </c>
      <c r="F16" s="65">
        <f t="shared" ref="F16:H16" si="2">F7</f>
        <v>16</v>
      </c>
      <c r="G16" s="65">
        <f t="shared" si="2"/>
        <v>160</v>
      </c>
      <c r="H16" s="65">
        <f t="shared" si="2"/>
        <v>180</v>
      </c>
      <c r="I16" s="65"/>
      <c r="J16" s="65"/>
      <c r="K16" s="65"/>
      <c r="L16" s="65"/>
      <c r="M16" s="65"/>
    </row>
    <row r="18" spans="2:4" ht="20.100000000000001" customHeight="1">
      <c r="B18" s="74" t="s">
        <v>27</v>
      </c>
      <c r="C18" s="75"/>
      <c r="D18" s="75"/>
    </row>
    <row r="19" spans="2:4" ht="20.100000000000001" customHeight="1">
      <c r="B19" s="73" t="s">
        <v>36</v>
      </c>
      <c r="C19" s="75"/>
      <c r="D19" s="75"/>
    </row>
    <row r="20" spans="2:4" ht="20.100000000000001" customHeight="1">
      <c r="B20" s="74" t="s">
        <v>29</v>
      </c>
      <c r="C20" s="75"/>
      <c r="D20" s="75"/>
    </row>
    <row r="21" spans="2:4" ht="20.100000000000001" customHeight="1">
      <c r="B21" s="73" t="s">
        <v>37</v>
      </c>
      <c r="C21" s="75"/>
      <c r="D21" s="75"/>
    </row>
    <row r="22" spans="2:4" ht="20.100000000000001" customHeight="1">
      <c r="B22" s="73" t="s">
        <v>31</v>
      </c>
      <c r="C22" s="75"/>
      <c r="D22" s="75"/>
    </row>
    <row r="23" spans="2:4" ht="20.100000000000001" customHeight="1">
      <c r="B23" s="73" t="s">
        <v>38</v>
      </c>
      <c r="C23" s="75"/>
      <c r="D23" s="75"/>
    </row>
    <row r="24" spans="2:4" ht="20.100000000000001" customHeight="1">
      <c r="B24" s="73" t="s">
        <v>39</v>
      </c>
      <c r="C24" s="75"/>
      <c r="D24" s="75"/>
    </row>
  </sheetData>
  <mergeCells count="11">
    <mergeCell ref="M5:M6"/>
    <mergeCell ref="A1:M1"/>
    <mergeCell ref="A2:M2"/>
    <mergeCell ref="A3:M3"/>
    <mergeCell ref="A4:M4"/>
    <mergeCell ref="A5:A6"/>
    <mergeCell ref="B5:B6"/>
    <mergeCell ref="C5:D5"/>
    <mergeCell ref="E5:H5"/>
    <mergeCell ref="I5:J5"/>
    <mergeCell ref="K5:K6"/>
  </mergeCells>
  <pageMargins left="0.19685039370078741" right="0.19685039370078741" top="0.15748031496062992" bottom="0.23622047244094491" header="0.15748031496062992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5</vt:i4>
      </vt:variant>
    </vt:vector>
  </HeadingPairs>
  <TitlesOfParts>
    <vt:vector size="9" baseType="lpstr">
      <vt:lpstr>วิทย์</vt:lpstr>
      <vt:lpstr>สังคม</vt:lpstr>
      <vt:lpstr>ทำนุ</vt:lpstr>
      <vt:lpstr>บริการวิชาการ</vt:lpstr>
      <vt:lpstr>วิทย์!Print_Area</vt:lpstr>
      <vt:lpstr>ทำนุ!Print_Titles</vt:lpstr>
      <vt:lpstr>บริการวิชาการ!Print_Titles</vt:lpstr>
      <vt:lpstr>วิทย์!Print_Titles</vt:lpstr>
      <vt:lpstr>สังคม!Print_Titles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2018-09-21T09:17:22Z</cp:lastPrinted>
  <dcterms:created xsi:type="dcterms:W3CDTF">2017-09-04T04:20:38Z</dcterms:created>
  <dcterms:modified xsi:type="dcterms:W3CDTF">2018-10-02T06:37:57Z</dcterms:modified>
</cp:coreProperties>
</file>